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tabRatio="830" activeTab="0"/>
  </bookViews>
  <sheets>
    <sheet name="how many samples" sheetId="1" r:id="rId1"/>
    <sheet name="Sheet8" sheetId="2" state="hidden" r:id="rId2"/>
  </sheets>
  <definedNames>
    <definedName name="_xlnm.Print_Area" localSheetId="0">'how many samples'!$A$1:$I$34</definedName>
    <definedName name="dataA">#REF!</definedName>
    <definedName name="dataB">#REF!</definedName>
    <definedName name="sampledata">#REF!</definedName>
  </definedNames>
  <calcPr fullCalcOnLoad="1"/>
</workbook>
</file>

<file path=xl/sharedStrings.xml><?xml version="1.0" encoding="utf-8"?>
<sst xmlns="http://schemas.openxmlformats.org/spreadsheetml/2006/main" count="27" uniqueCount="22">
  <si>
    <t>1-a</t>
  </si>
  <si>
    <t>z a/2</t>
  </si>
  <si>
    <t>%</t>
  </si>
  <si>
    <t>std</t>
  </si>
  <si>
    <t>How many samples do I need ?</t>
  </si>
  <si>
    <t>I know the CV is</t>
  </si>
  <si>
    <t>I have done a presample with</t>
  </si>
  <si>
    <t>I want to know the average of the population with</t>
  </si>
  <si>
    <t>and a precision of ±</t>
  </si>
  <si>
    <t>average</t>
  </si>
  <si>
    <t>CV</t>
  </si>
  <si>
    <t>stdev</t>
  </si>
  <si>
    <t>selection</t>
  </si>
  <si>
    <t>precision list</t>
  </si>
  <si>
    <t>CI list</t>
  </si>
  <si>
    <t>precision</t>
  </si>
  <si>
    <t>a confidence level of</t>
  </si>
  <si>
    <t>max</t>
  </si>
  <si>
    <t>min</t>
  </si>
  <si>
    <t xml:space="preserve">birds and found a CV of </t>
  </si>
  <si>
    <t>birds</t>
  </si>
  <si>
    <t xml:space="preserve">How many birds do I need to sample ? </t>
  </si>
</sst>
</file>

<file path=xl/styles.xml><?xml version="1.0" encoding="utf-8"?>
<styleSheet xmlns="http://schemas.openxmlformats.org/spreadsheetml/2006/main">
  <numFmts count="7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kr&quot;\ #,##0;&quot;kr&quot;\ \-#,##0"/>
    <numFmt numFmtId="187" formatCode="&quot;kr&quot;\ #,##0;[Red]&quot;kr&quot;\ \-#,##0"/>
    <numFmt numFmtId="188" formatCode="&quot;kr&quot;\ #,##0.00;&quot;kr&quot;\ \-#,##0.00"/>
    <numFmt numFmtId="189" formatCode="&quot;kr&quot;\ #,##0.00;[Red]&quot;kr&quot;\ \-#,##0.00"/>
    <numFmt numFmtId="190" formatCode="_ &quot;kr&quot;\ * #,##0_ ;_ &quot;kr&quot;\ * \-#,##0_ ;_ &quot;kr&quot;\ * &quot;-&quot;_ ;_ @_ "/>
    <numFmt numFmtId="191" formatCode="_ &quot;kr&quot;\ * #,##0.00_ ;_ &quot;kr&quot;\ * \-#,##0.00_ ;_ &quot;kr&quot;\ * &quot;-&quot;??_ ;_ @_ "/>
    <numFmt numFmtId="192" formatCode="0.0"/>
    <numFmt numFmtId="193" formatCode="0.0000"/>
    <numFmt numFmtId="194" formatCode="0.000"/>
    <numFmt numFmtId="195" formatCode="0.000000"/>
    <numFmt numFmtId="196" formatCode="0.00000"/>
    <numFmt numFmtId="197" formatCode="0.00000000"/>
    <numFmt numFmtId="198" formatCode="0.0000000"/>
    <numFmt numFmtId="199" formatCode="0.0%"/>
    <numFmt numFmtId="200" formatCode="0.000%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00000000%"/>
    <numFmt numFmtId="207" formatCode="0.000000000000000%"/>
    <numFmt numFmtId="208" formatCode="0.00000000000000%"/>
    <numFmt numFmtId="209" formatCode="0.0000000000000%"/>
    <numFmt numFmtId="210" formatCode="0.000000000000%"/>
    <numFmt numFmtId="211" formatCode="0.00000000000%"/>
    <numFmt numFmtId="212" formatCode="0.0000000000%"/>
    <numFmt numFmtId="213" formatCode="0.000000000%"/>
    <numFmt numFmtId="214" formatCode="0.00000000%"/>
    <numFmt numFmtId="215" formatCode="0.0000000%"/>
    <numFmt numFmtId="216" formatCode="0.000000%"/>
    <numFmt numFmtId="217" formatCode="0.00000%"/>
    <numFmt numFmtId="218" formatCode="0.0000%"/>
    <numFmt numFmtId="219" formatCode="0.0000E+00"/>
    <numFmt numFmtId="220" formatCode="0.000E+00"/>
    <numFmt numFmtId="221" formatCode="0.0E+00"/>
    <numFmt numFmtId="222" formatCode="0E+00"/>
    <numFmt numFmtId="223" formatCode="_ * #,##0.0_ ;_ * \-#,##0.0_ ;_ * &quot;-&quot;??_ ;_ @_ "/>
    <numFmt numFmtId="224" formatCode="#,##0.0"/>
    <numFmt numFmtId="225" formatCode="#,##0.000"/>
  </numFmts>
  <fonts count="47">
    <font>
      <sz val="8"/>
      <name val="Courier New"/>
      <family val="0"/>
    </font>
    <font>
      <b/>
      <sz val="8"/>
      <name val="Courier New"/>
      <family val="0"/>
    </font>
    <font>
      <i/>
      <sz val="8"/>
      <name val="Courier New"/>
      <family val="0"/>
    </font>
    <font>
      <b/>
      <i/>
      <sz val="8"/>
      <name val="Courier New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8"/>
      <color indexed="12"/>
      <name val="Courier New"/>
      <family val="0"/>
    </font>
    <font>
      <u val="single"/>
      <sz val="8"/>
      <color indexed="36"/>
      <name val="Courier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5" fillId="34" borderId="10" xfId="53" applyFont="1" applyFill="1" applyBorder="1" applyProtection="1">
      <alignment/>
      <protection locked="0"/>
    </xf>
    <xf numFmtId="0" fontId="5" fillId="33" borderId="0" xfId="53" applyFont="1" applyFill="1" applyProtection="1">
      <alignment/>
      <protection/>
    </xf>
    <xf numFmtId="0" fontId="7" fillId="33" borderId="11" xfId="53" applyFont="1" applyFill="1" applyBorder="1" applyAlignment="1">
      <alignment horizontal="center"/>
      <protection/>
    </xf>
    <xf numFmtId="0" fontId="5" fillId="33" borderId="11" xfId="53" applyFont="1" applyFill="1" applyBorder="1">
      <alignment/>
      <protection/>
    </xf>
    <xf numFmtId="0" fontId="5" fillId="33" borderId="0" xfId="53" applyFont="1" applyFill="1" applyProtection="1">
      <alignment/>
      <protection hidden="1"/>
    </xf>
    <xf numFmtId="0" fontId="5" fillId="33" borderId="0" xfId="53" applyFont="1" applyFill="1" applyProtection="1">
      <alignment/>
      <protection locked="0"/>
    </xf>
    <xf numFmtId="0" fontId="5" fillId="33" borderId="0" xfId="53" applyFont="1" applyFill="1" applyAlignment="1">
      <alignment horizontal="left"/>
      <protection/>
    </xf>
    <xf numFmtId="0" fontId="5" fillId="34" borderId="10" xfId="53" applyNumberFormat="1" applyFont="1" applyFill="1" applyBorder="1" applyProtection="1">
      <alignment/>
      <protection locked="0"/>
    </xf>
    <xf numFmtId="0" fontId="5" fillId="33" borderId="0" xfId="53" applyFont="1" applyFill="1" applyAlignment="1">
      <alignment horizontal="center"/>
      <protection/>
    </xf>
    <xf numFmtId="0" fontId="5" fillId="34" borderId="12" xfId="53" applyFont="1" applyFill="1" applyBorder="1" applyAlignment="1">
      <alignment horizontal="center"/>
      <protection/>
    </xf>
    <xf numFmtId="192" fontId="5" fillId="34" borderId="10" xfId="53" applyNumberFormat="1" applyFont="1" applyFill="1" applyBorder="1" applyProtection="1">
      <alignment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_how many samples simulator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3075"/>
          <c:w val="0.969"/>
          <c:h val="0.93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'how many samples'!$AV$21:$AV$319</c:f>
              <c:numCache/>
            </c:numRef>
          </c:xVal>
          <c:yVal>
            <c:numRef>
              <c:f>'how many samples'!$AW$21:$AW$319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'how many samples'!$AY$33:$AY$34</c:f>
              <c:numCache/>
            </c:numRef>
          </c:xVal>
          <c:yVal>
            <c:numRef>
              <c:f>'how many samples'!$AZ$33:$AZ$34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'how many samples'!$AY$23:$AY$26</c:f>
              <c:numCache/>
            </c:numRef>
          </c:xVal>
          <c:yVal>
            <c:numRef>
              <c:f>'how many samples'!$AZ$23:$AZ$26</c:f>
              <c:numCache/>
            </c:numRef>
          </c:yVal>
          <c:smooth val="1"/>
        </c:ser>
        <c:axId val="22524297"/>
        <c:axId val="1392082"/>
      </c:scatterChart>
      <c:valAx>
        <c:axId val="22524297"/>
        <c:scaling>
          <c:orientation val="minMax"/>
          <c:max val="6000"/>
          <c:min val="0"/>
        </c:scaling>
        <c:axPos val="b"/>
        <c:delete val="1"/>
        <c:majorTickMark val="out"/>
        <c:minorTickMark val="none"/>
        <c:tickLblPos val="none"/>
        <c:crossAx val="1392082"/>
        <c:crosses val="autoZero"/>
        <c:crossBetween val="midCat"/>
        <c:dispUnits/>
      </c:valAx>
      <c:valAx>
        <c:axId val="1392082"/>
        <c:scaling>
          <c:orientation val="minMax"/>
        </c:scaling>
        <c:axPos val="l"/>
        <c:delete val="1"/>
        <c:majorTickMark val="out"/>
        <c:minorTickMark val="none"/>
        <c:tickLblPos val="none"/>
        <c:crossAx val="225242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28575</xdr:rowOff>
    </xdr:from>
    <xdr:to>
      <xdr:col>8</xdr:col>
      <xdr:colOff>400050</xdr:colOff>
      <xdr:row>5</xdr:row>
      <xdr:rowOff>95250</xdr:rowOff>
    </xdr:to>
    <xdr:sp>
      <xdr:nvSpPr>
        <xdr:cNvPr id="1" name="Rectangle 5"/>
        <xdr:cNvSpPr>
          <a:spLocks/>
        </xdr:cNvSpPr>
      </xdr:nvSpPr>
      <xdr:spPr>
        <a:xfrm>
          <a:off x="171450" y="314325"/>
          <a:ext cx="6267450" cy="371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171450</xdr:colOff>
      <xdr:row>5</xdr:row>
      <xdr:rowOff>104775</xdr:rowOff>
    </xdr:from>
    <xdr:to>
      <xdr:col>8</xdr:col>
      <xdr:colOff>400050</xdr:colOff>
      <xdr:row>7</xdr:row>
      <xdr:rowOff>85725</xdr:rowOff>
    </xdr:to>
    <xdr:sp>
      <xdr:nvSpPr>
        <xdr:cNvPr id="2" name="Rectangle 6"/>
        <xdr:cNvSpPr>
          <a:spLocks/>
        </xdr:cNvSpPr>
      </xdr:nvSpPr>
      <xdr:spPr>
        <a:xfrm>
          <a:off x="171450" y="695325"/>
          <a:ext cx="626745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47625</xdr:rowOff>
    </xdr:from>
    <xdr:to>
      <xdr:col>8</xdr:col>
      <xdr:colOff>333375</xdr:colOff>
      <xdr:row>31</xdr:row>
      <xdr:rowOff>171450</xdr:rowOff>
    </xdr:to>
    <xdr:graphicFrame>
      <xdr:nvGraphicFramePr>
        <xdr:cNvPr id="3" name="Chart 7"/>
        <xdr:cNvGraphicFramePr/>
      </xdr:nvGraphicFramePr>
      <xdr:xfrm>
        <a:off x="133350" y="2190750"/>
        <a:ext cx="62388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171450</xdr:colOff>
      <xdr:row>17</xdr:row>
      <xdr:rowOff>104775</xdr:rowOff>
    </xdr:from>
    <xdr:to>
      <xdr:col>3</xdr:col>
      <xdr:colOff>85725</xdr:colOff>
      <xdr:row>19</xdr:row>
      <xdr:rowOff>123825</xdr:rowOff>
    </xdr:to>
    <xdr:grpSp>
      <xdr:nvGrpSpPr>
        <xdr:cNvPr id="4" name="Group 8"/>
        <xdr:cNvGrpSpPr>
          <a:grpSpLocks/>
        </xdr:cNvGrpSpPr>
      </xdr:nvGrpSpPr>
      <xdr:grpSpPr>
        <a:xfrm>
          <a:off x="419100" y="2628900"/>
          <a:ext cx="1038225" cy="400050"/>
          <a:chOff x="44" y="301"/>
          <a:chExt cx="109" cy="42"/>
        </a:xfrm>
        <a:solidFill>
          <a:srgbClr val="FFFFFF"/>
        </a:solidFill>
      </xdr:grpSpPr>
      <xdr:sp>
        <xdr:nvSpPr>
          <xdr:cNvPr id="5" name="Line 9"/>
          <xdr:cNvSpPr>
            <a:spLocks/>
          </xdr:cNvSpPr>
        </xdr:nvSpPr>
        <xdr:spPr>
          <a:xfrm flipH="1">
            <a:off x="44" y="330"/>
            <a:ext cx="50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 flipH="1">
            <a:off x="46" y="309"/>
            <a:ext cx="5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urier New"/>
                <a:ea typeface="Courier New"/>
                <a:cs typeface="Courier New"/>
              </a:rPr>
              <a:t/>
            </a:r>
          </a:p>
        </xdr:txBody>
      </xdr:sp>
      <xdr:sp>
        <xdr:nvSpPr>
          <xdr:cNvPr id="7" name="Text Box 11"/>
          <xdr:cNvSpPr txBox="1">
            <a:spLocks noChangeArrowheads="1"/>
          </xdr:cNvSpPr>
        </xdr:nvSpPr>
        <xdr:spPr>
          <a:xfrm>
            <a:off x="99" y="301"/>
            <a:ext cx="5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precision</a:t>
            </a:r>
          </a:p>
        </xdr:txBody>
      </xdr:sp>
      <xdr:sp>
        <xdr:nvSpPr>
          <xdr:cNvPr id="8" name="Text Box 12"/>
          <xdr:cNvSpPr txBox="1">
            <a:spLocks noChangeArrowheads="1"/>
          </xdr:cNvSpPr>
        </xdr:nvSpPr>
        <xdr:spPr>
          <a:xfrm>
            <a:off x="99" y="322"/>
            <a:ext cx="2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CV</a:t>
            </a:r>
          </a:p>
        </xdr:txBody>
      </xdr:sp>
    </xdr:grpSp>
    <xdr:clientData/>
  </xdr:twoCellAnchor>
  <xdr:twoCellAnchor editAs="oneCell">
    <xdr:from>
      <xdr:col>1</xdr:col>
      <xdr:colOff>152400</xdr:colOff>
      <xdr:row>3</xdr:row>
      <xdr:rowOff>95250</xdr:rowOff>
    </xdr:from>
    <xdr:to>
      <xdr:col>1</xdr:col>
      <xdr:colOff>504825</xdr:colOff>
      <xdr:row>5</xdr:row>
      <xdr:rowOff>9525</xdr:rowOff>
    </xdr:to>
    <xdr:pic>
      <xdr:nvPicPr>
        <xdr:cNvPr id="9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8100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</xdr:row>
      <xdr:rowOff>171450</xdr:rowOff>
    </xdr:from>
    <xdr:to>
      <xdr:col>1</xdr:col>
      <xdr:colOff>504825</xdr:colOff>
      <xdr:row>6</xdr:row>
      <xdr:rowOff>190500</xdr:rowOff>
    </xdr:to>
    <xdr:pic>
      <xdr:nvPicPr>
        <xdr:cNvPr id="10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76200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2:AZ319"/>
  <sheetViews>
    <sheetView showGridLines="0" tabSelected="1" zoomScale="90" zoomScaleNormal="90" zoomScalePageLayoutView="0" workbookViewId="0" topLeftCell="A1">
      <selection activeCell="E13" sqref="E13"/>
    </sheetView>
  </sheetViews>
  <sheetFormatPr defaultColWidth="9.140625" defaultRowHeight="11.25"/>
  <cols>
    <col min="1" max="1" width="3.7109375" style="1" customWidth="1"/>
    <col min="2" max="2" width="7.7109375" style="1" customWidth="1"/>
    <col min="3" max="3" width="9.140625" style="1" customWidth="1"/>
    <col min="4" max="4" width="23.28125" style="1" customWidth="1"/>
    <col min="5" max="5" width="10.00390625" style="1" customWidth="1"/>
    <col min="6" max="6" width="9.140625" style="1" customWidth="1"/>
    <col min="7" max="7" width="17.57421875" style="1" customWidth="1"/>
    <col min="8" max="9" width="10.00390625" style="1" customWidth="1"/>
    <col min="10" max="16384" width="9.140625" style="1" customWidth="1"/>
  </cols>
  <sheetData>
    <row r="1" ht="4.5" customHeight="1"/>
    <row r="2" ht="15.75">
      <c r="B2" s="2" t="s">
        <v>4</v>
      </c>
    </row>
    <row r="3" ht="2.25" customHeight="1"/>
    <row r="4" ht="8.25" customHeight="1" thickBot="1"/>
    <row r="5" spans="3:6" ht="15.75" thickTop="1">
      <c r="C5" s="1" t="s">
        <v>5</v>
      </c>
      <c r="E5" s="3">
        <v>12</v>
      </c>
      <c r="F5" s="1" t="s">
        <v>2</v>
      </c>
    </row>
    <row r="6" ht="15.75" thickBot="1"/>
    <row r="7" spans="3:9" ht="15.75" thickTop="1">
      <c r="C7" s="1" t="s">
        <v>6</v>
      </c>
      <c r="E7" s="3">
        <v>10</v>
      </c>
      <c r="F7" s="1" t="s">
        <v>19</v>
      </c>
      <c r="H7" s="3">
        <v>15.3</v>
      </c>
      <c r="I7" s="1" t="s">
        <v>2</v>
      </c>
    </row>
    <row r="8" ht="10.5" customHeight="1"/>
    <row r="9" spans="3:40" ht="15">
      <c r="C9" s="1" t="s">
        <v>7</v>
      </c>
      <c r="AK9" s="4"/>
      <c r="AL9" s="4"/>
      <c r="AM9" s="4"/>
      <c r="AN9" s="4"/>
    </row>
    <row r="10" spans="37:40" ht="4.5" customHeight="1" thickBot="1">
      <c r="AK10" s="4"/>
      <c r="AL10" s="4"/>
      <c r="AM10" s="4"/>
      <c r="AN10" s="4"/>
    </row>
    <row r="11" spans="3:40" ht="15.75" thickTop="1">
      <c r="C11" s="1" t="s">
        <v>16</v>
      </c>
      <c r="E11" s="13">
        <v>95</v>
      </c>
      <c r="F11" s="1" t="s">
        <v>2</v>
      </c>
      <c r="G11" s="11" t="s">
        <v>9</v>
      </c>
      <c r="H11" s="11" t="s">
        <v>18</v>
      </c>
      <c r="I11" s="11" t="s">
        <v>17</v>
      </c>
      <c r="AK11" s="4"/>
      <c r="AL11" s="4"/>
      <c r="AM11" s="4"/>
      <c r="AN11" s="4"/>
    </row>
    <row r="12" spans="7:40" ht="4.5" customHeight="1" thickBot="1">
      <c r="G12" s="11"/>
      <c r="H12" s="11"/>
      <c r="I12" s="11"/>
      <c r="AK12" s="4"/>
      <c r="AL12" s="4"/>
      <c r="AM12" s="4"/>
      <c r="AN12" s="4"/>
    </row>
    <row r="13" spans="3:40" ht="16.5" thickBot="1" thickTop="1">
      <c r="C13" s="1" t="s">
        <v>8</v>
      </c>
      <c r="E13" s="10">
        <v>5</v>
      </c>
      <c r="F13" s="1" t="s">
        <v>2</v>
      </c>
      <c r="G13" s="12">
        <v>160</v>
      </c>
      <c r="H13" s="11">
        <f>G13*((100-E13)/100)</f>
        <v>152</v>
      </c>
      <c r="I13" s="11">
        <f>G13*((100+E13)/100)</f>
        <v>168</v>
      </c>
      <c r="AK13" s="4"/>
      <c r="AL13" s="4"/>
      <c r="AM13" s="4"/>
      <c r="AN13" s="4"/>
    </row>
    <row r="14" spans="37:40" ht="7.5" customHeight="1">
      <c r="AK14" s="4"/>
      <c r="AL14" s="4"/>
      <c r="AM14" s="4"/>
      <c r="AN14" s="4"/>
    </row>
    <row r="15" spans="3:41" ht="16.5" thickBot="1">
      <c r="C15" s="1" t="s">
        <v>21</v>
      </c>
      <c r="G15" s="5">
        <f>IF(AL18,CEILING(((TINV((100-AN24)/100,AO15)*AM21)/(AM24*AM20/100))^2,1),CEILING(((TINV((100-AN24)/100,E7)*AM21)/(AM24*AM20/100))^2,1))</f>
        <v>23</v>
      </c>
      <c r="H15" s="6" t="s">
        <v>20</v>
      </c>
      <c r="AK15" s="4"/>
      <c r="AL15" s="4"/>
      <c r="AM15" s="4"/>
      <c r="AN15" s="4"/>
      <c r="AO15" s="1">
        <v>10000</v>
      </c>
    </row>
    <row r="16" spans="36:40" ht="15">
      <c r="AJ16" s="7"/>
      <c r="AK16" s="4"/>
      <c r="AL16" s="4"/>
      <c r="AM16" s="4"/>
      <c r="AN16" s="4"/>
    </row>
    <row r="17" spans="36:40" ht="15">
      <c r="AJ17" s="7"/>
      <c r="AK17" s="4"/>
      <c r="AL17" s="4"/>
      <c r="AM17" s="4"/>
      <c r="AN17" s="4"/>
    </row>
    <row r="18" spans="36:40" ht="15">
      <c r="AJ18" s="7"/>
      <c r="AK18" s="4"/>
      <c r="AL18" s="8" t="b">
        <v>1</v>
      </c>
      <c r="AM18" s="4"/>
      <c r="AN18" s="4"/>
    </row>
    <row r="19" spans="36:40" ht="15">
      <c r="AJ19" s="7"/>
      <c r="AK19" s="4"/>
      <c r="AL19" s="4"/>
      <c r="AM19" s="4"/>
      <c r="AN19" s="4"/>
    </row>
    <row r="20" spans="36:40" ht="15">
      <c r="AJ20" s="7"/>
      <c r="AK20" s="4"/>
      <c r="AL20" s="4" t="s">
        <v>9</v>
      </c>
      <c r="AM20" s="4">
        <v>3000</v>
      </c>
      <c r="AN20" s="4"/>
    </row>
    <row r="21" spans="36:49" ht="15">
      <c r="AJ21" s="7"/>
      <c r="AK21" s="4"/>
      <c r="AL21" s="4" t="s">
        <v>3</v>
      </c>
      <c r="AM21" s="4">
        <f>IF(AL18,E5*AM20/100,H7*AM20/100)</f>
        <v>360</v>
      </c>
      <c r="AN21" s="4"/>
      <c r="AS21" s="1" t="s">
        <v>9</v>
      </c>
      <c r="AT21" s="1">
        <v>3000</v>
      </c>
      <c r="AV21" s="1">
        <v>20</v>
      </c>
      <c r="AW21" s="1">
        <f aca="true" t="shared" si="0" ref="AW21:AW84">(1/SQRT(2*PI())*$AT$23)*EXP(-((AV21-$AT$21)^2/(2*$AT$23^2)))</f>
        <v>1.8964225407186568E-13</v>
      </c>
    </row>
    <row r="22" spans="36:49" ht="15">
      <c r="AJ22" s="7"/>
      <c r="AK22" s="4"/>
      <c r="AL22" s="4"/>
      <c r="AM22" s="4"/>
      <c r="AN22" s="4"/>
      <c r="AS22" s="1" t="s">
        <v>10</v>
      </c>
      <c r="AT22" s="8">
        <f>AT23/AT21*100</f>
        <v>12</v>
      </c>
      <c r="AV22" s="1">
        <v>40</v>
      </c>
      <c r="AW22" s="1">
        <f t="shared" si="0"/>
        <v>2.9990709919648544E-13</v>
      </c>
    </row>
    <row r="23" spans="36:52" ht="15">
      <c r="AJ23" s="7"/>
      <c r="AK23" s="4"/>
      <c r="AL23" s="4"/>
      <c r="AM23" s="4"/>
      <c r="AN23" s="4"/>
      <c r="AS23" s="1" t="s">
        <v>11</v>
      </c>
      <c r="AT23" s="8">
        <f>AM21</f>
        <v>360</v>
      </c>
      <c r="AV23" s="1">
        <v>60</v>
      </c>
      <c r="AW23" s="1">
        <f t="shared" si="0"/>
        <v>4.72822318976103E-13</v>
      </c>
      <c r="AY23" s="1">
        <f>AY24</f>
        <v>2850</v>
      </c>
      <c r="AZ23" s="1">
        <f>(1/SQRT(2*PI())*$AT$23)*EXP(-((AY23-$AT$21)^2/(2*$AT$23^2)))</f>
        <v>131.67805190904087</v>
      </c>
    </row>
    <row r="24" spans="36:52" ht="15">
      <c r="AJ24" s="7"/>
      <c r="AK24" s="4"/>
      <c r="AL24" s="4" t="s">
        <v>12</v>
      </c>
      <c r="AM24" s="8">
        <f>E13</f>
        <v>5</v>
      </c>
      <c r="AN24" s="8">
        <f>E11</f>
        <v>95</v>
      </c>
      <c r="AV24" s="1">
        <v>80</v>
      </c>
      <c r="AW24" s="1">
        <f t="shared" si="0"/>
        <v>7.431368137868995E-13</v>
      </c>
      <c r="AY24" s="1">
        <f>AT21-(AT21*AT26/100)</f>
        <v>2850</v>
      </c>
      <c r="AZ24" s="1">
        <v>0</v>
      </c>
    </row>
    <row r="25" spans="36:52" ht="15">
      <c r="AJ25" s="7"/>
      <c r="AK25" s="4"/>
      <c r="AL25" s="4"/>
      <c r="AM25" s="4"/>
      <c r="AN25" s="4"/>
      <c r="AV25" s="1">
        <v>100</v>
      </c>
      <c r="AW25" s="1">
        <f t="shared" si="0"/>
        <v>1.1643918806248558E-12</v>
      </c>
      <c r="AY25" s="1">
        <f>AT21+(AT21*AT26/100)</f>
        <v>3150</v>
      </c>
      <c r="AZ25" s="1">
        <v>0</v>
      </c>
    </row>
    <row r="26" spans="36:52" ht="15">
      <c r="AJ26" s="7"/>
      <c r="AK26" s="4"/>
      <c r="AL26" s="4"/>
      <c r="AM26" s="4" t="s">
        <v>13</v>
      </c>
      <c r="AN26" s="4" t="s">
        <v>14</v>
      </c>
      <c r="AS26" s="1" t="s">
        <v>15</v>
      </c>
      <c r="AT26" s="8">
        <f>AM24</f>
        <v>5</v>
      </c>
      <c r="AV26" s="1">
        <v>120</v>
      </c>
      <c r="AW26" s="1">
        <f t="shared" si="0"/>
        <v>1.8188175900732813E-12</v>
      </c>
      <c r="AY26" s="1">
        <f>AY25</f>
        <v>3150</v>
      </c>
      <c r="AZ26" s="1">
        <f>(1/SQRT(2*PI())*$AT$23)*EXP(-((AY26-$AT$21)^2/(2*$AT$23^2)))</f>
        <v>131.67805190904087</v>
      </c>
    </row>
    <row r="27" spans="36:49" ht="15">
      <c r="AJ27" s="7"/>
      <c r="AK27" s="4"/>
      <c r="AL27" s="4"/>
      <c r="AM27" s="4">
        <v>1</v>
      </c>
      <c r="AN27" s="4">
        <v>80</v>
      </c>
      <c r="AV27" s="1">
        <v>140</v>
      </c>
      <c r="AW27" s="1">
        <f t="shared" si="0"/>
        <v>2.832296449197252E-12</v>
      </c>
    </row>
    <row r="28" spans="36:49" ht="15">
      <c r="AJ28" s="7"/>
      <c r="AK28" s="4"/>
      <c r="AL28" s="4"/>
      <c r="AM28" s="4">
        <v>2</v>
      </c>
      <c r="AN28" s="4">
        <v>90</v>
      </c>
      <c r="AV28" s="1">
        <v>160</v>
      </c>
      <c r="AW28" s="1">
        <f t="shared" si="0"/>
        <v>4.396912823119663E-12</v>
      </c>
    </row>
    <row r="29" spans="36:49" ht="15">
      <c r="AJ29" s="7"/>
      <c r="AK29" s="4"/>
      <c r="AL29" s="4"/>
      <c r="AM29" s="4">
        <v>2.5</v>
      </c>
      <c r="AN29" s="4">
        <v>95</v>
      </c>
      <c r="AV29" s="1">
        <v>180</v>
      </c>
      <c r="AW29" s="1">
        <f t="shared" si="0"/>
        <v>6.804819142618257E-12</v>
      </c>
    </row>
    <row r="30" spans="36:49" ht="15">
      <c r="AJ30" s="7"/>
      <c r="AK30" s="4"/>
      <c r="AL30" s="4"/>
      <c r="AM30" s="4">
        <v>5</v>
      </c>
      <c r="AN30" s="4">
        <v>97.5</v>
      </c>
      <c r="AV30" s="1">
        <v>200</v>
      </c>
      <c r="AW30" s="1">
        <f t="shared" si="0"/>
        <v>1.0498926710876687E-11</v>
      </c>
    </row>
    <row r="31" spans="36:49" ht="15">
      <c r="AJ31" s="7"/>
      <c r="AK31" s="4"/>
      <c r="AL31" s="4"/>
      <c r="AM31" s="4">
        <v>10</v>
      </c>
      <c r="AN31" s="4">
        <v>99</v>
      </c>
      <c r="AV31" s="1">
        <v>220</v>
      </c>
      <c r="AW31" s="1">
        <f t="shared" si="0"/>
        <v>1.6148522985541268E-11</v>
      </c>
    </row>
    <row r="32" spans="36:49" ht="15">
      <c r="AJ32" s="7"/>
      <c r="AK32" s="4"/>
      <c r="AL32" s="4"/>
      <c r="AM32" s="4">
        <v>20</v>
      </c>
      <c r="AN32" s="4">
        <v>99.9</v>
      </c>
      <c r="AV32" s="1">
        <v>240</v>
      </c>
      <c r="AW32" s="1">
        <f t="shared" si="0"/>
        <v>2.476169060784072E-11</v>
      </c>
    </row>
    <row r="33" spans="36:52" ht="15">
      <c r="AJ33" s="7"/>
      <c r="AK33" s="4"/>
      <c r="AL33" s="4"/>
      <c r="AM33" s="4"/>
      <c r="AN33" s="4"/>
      <c r="AV33" s="1">
        <v>260</v>
      </c>
      <c r="AW33" s="1">
        <f t="shared" si="0"/>
        <v>3.7851872162222434E-11</v>
      </c>
      <c r="AY33" s="1">
        <f>AT21-AT23</f>
        <v>2640</v>
      </c>
      <c r="AZ33" s="1">
        <f>(1/SQRT(2*PI())*$AT$23)*EXP(-((AY33-$AT$21)^2/(2*$AT$23^2)))</f>
        <v>87.1094608268916</v>
      </c>
    </row>
    <row r="34" spans="37:52" ht="15">
      <c r="AK34" s="4"/>
      <c r="AL34" s="4"/>
      <c r="AM34" s="4"/>
      <c r="AN34" s="4"/>
      <c r="AV34" s="1">
        <v>280</v>
      </c>
      <c r="AW34" s="1">
        <f t="shared" si="0"/>
        <v>5.768382111821308E-11</v>
      </c>
      <c r="AY34" s="1">
        <f>AT21+AT23</f>
        <v>3360</v>
      </c>
      <c r="AZ34" s="1">
        <f>(1/SQRT(2*PI())*$AT$23)*EXP(-((AY34-$AT$21)^2/(2*$AT$23^2)))</f>
        <v>87.1094608268916</v>
      </c>
    </row>
    <row r="35" spans="37:49" ht="15">
      <c r="AK35" s="4"/>
      <c r="AL35" s="4"/>
      <c r="AM35" s="4"/>
      <c r="AN35" s="4"/>
      <c r="AV35" s="1">
        <v>300</v>
      </c>
      <c r="AW35" s="1">
        <f t="shared" si="0"/>
        <v>8.763553918904436E-11</v>
      </c>
    </row>
    <row r="36" spans="48:49" ht="15">
      <c r="AV36" s="1">
        <v>320</v>
      </c>
      <c r="AW36" s="1">
        <f t="shared" si="0"/>
        <v>1.3272908168758253E-10</v>
      </c>
    </row>
    <row r="37" spans="6:49" ht="15">
      <c r="F37" s="9"/>
      <c r="AV37" s="1">
        <v>340</v>
      </c>
      <c r="AW37" s="1">
        <f t="shared" si="0"/>
        <v>2.0040636055455041E-10</v>
      </c>
    </row>
    <row r="38" spans="6:49" ht="15">
      <c r="F38" s="9"/>
      <c r="AV38" s="1">
        <v>360</v>
      </c>
      <c r="AW38" s="1">
        <f t="shared" si="0"/>
        <v>3.016591462868275E-10</v>
      </c>
    </row>
    <row r="39" spans="48:49" ht="15">
      <c r="AV39" s="1">
        <v>380</v>
      </c>
      <c r="AW39" s="1">
        <f t="shared" si="0"/>
        <v>4.5266933893132556E-10</v>
      </c>
    </row>
    <row r="40" spans="48:49" ht="15">
      <c r="AV40" s="1">
        <v>400</v>
      </c>
      <c r="AW40" s="1">
        <f t="shared" si="0"/>
        <v>6.771817499326471E-10</v>
      </c>
    </row>
    <row r="41" spans="48:49" ht="15">
      <c r="AV41" s="1">
        <v>420</v>
      </c>
      <c r="AW41" s="1">
        <f t="shared" si="0"/>
        <v>1.0099247060776624E-09</v>
      </c>
    </row>
    <row r="42" spans="48:49" ht="15">
      <c r="AV42" s="1">
        <v>440</v>
      </c>
      <c r="AW42" s="1">
        <f t="shared" si="0"/>
        <v>1.5015241885590775E-09</v>
      </c>
    </row>
    <row r="43" spans="48:49" ht="15">
      <c r="AV43" s="1">
        <v>460</v>
      </c>
      <c r="AW43" s="1">
        <f t="shared" si="0"/>
        <v>2.225539229128952E-09</v>
      </c>
    </row>
    <row r="44" spans="48:49" ht="15">
      <c r="AV44" s="1">
        <v>480</v>
      </c>
      <c r="AW44" s="1">
        <f t="shared" si="0"/>
        <v>3.288499347011254E-09</v>
      </c>
    </row>
    <row r="45" spans="48:49" ht="15">
      <c r="AV45" s="1">
        <v>500</v>
      </c>
      <c r="AW45" s="1">
        <f t="shared" si="0"/>
        <v>4.844175300330787E-09</v>
      </c>
    </row>
    <row r="46" spans="48:49" ht="15">
      <c r="AV46" s="1">
        <v>520</v>
      </c>
      <c r="AW46" s="1">
        <f t="shared" si="0"/>
        <v>7.11379796482241E-09</v>
      </c>
    </row>
    <row r="47" spans="48:49" ht="15">
      <c r="AV47" s="1">
        <v>540</v>
      </c>
      <c r="AW47" s="1">
        <f t="shared" si="0"/>
        <v>1.0414604635948322E-08</v>
      </c>
    </row>
    <row r="48" spans="48:49" ht="15">
      <c r="AV48" s="1">
        <v>560</v>
      </c>
      <c r="AW48" s="1">
        <f t="shared" si="0"/>
        <v>1.52000015940321E-08</v>
      </c>
    </row>
    <row r="49" spans="48:49" ht="15">
      <c r="AV49" s="1">
        <v>580</v>
      </c>
      <c r="AW49" s="1">
        <f t="shared" si="0"/>
        <v>2.211587182149968E-08</v>
      </c>
    </row>
    <row r="50" spans="48:49" ht="15">
      <c r="AV50" s="1">
        <v>600</v>
      </c>
      <c r="AW50" s="1">
        <f t="shared" si="0"/>
        <v>3.207924067446786E-08</v>
      </c>
    </row>
    <row r="51" spans="48:49" ht="15">
      <c r="AV51" s="1">
        <v>620</v>
      </c>
      <c r="AW51" s="1">
        <f t="shared" si="0"/>
        <v>4.6387789787179416E-08</v>
      </c>
    </row>
    <row r="52" spans="48:49" ht="15">
      <c r="AV52" s="1">
        <v>640</v>
      </c>
      <c r="AW52" s="1">
        <f t="shared" si="0"/>
        <v>6.687177730373019E-08</v>
      </c>
    </row>
    <row r="53" spans="48:49" ht="15">
      <c r="AV53" s="1">
        <v>660</v>
      </c>
      <c r="AW53" s="1">
        <f t="shared" si="0"/>
        <v>9.610403813146267E-08</v>
      </c>
    </row>
    <row r="54" spans="48:49" ht="15">
      <c r="AV54" s="1">
        <v>680</v>
      </c>
      <c r="AW54" s="1">
        <f t="shared" si="0"/>
        <v>1.376892365069608E-07</v>
      </c>
    </row>
    <row r="55" spans="48:49" ht="15">
      <c r="AV55" s="1">
        <v>700</v>
      </c>
      <c r="AW55" s="1">
        <f t="shared" si="0"/>
        <v>1.966608591220867E-07</v>
      </c>
    </row>
    <row r="56" spans="48:49" ht="15">
      <c r="AV56" s="1">
        <v>720</v>
      </c>
      <c r="AW56" s="1">
        <f t="shared" si="0"/>
        <v>2.80024130450508E-07</v>
      </c>
    </row>
    <row r="57" spans="48:49" ht="15">
      <c r="AV57" s="1">
        <v>740</v>
      </c>
      <c r="AW57" s="1">
        <f t="shared" si="0"/>
        <v>3.9749582131007535E-07</v>
      </c>
    </row>
    <row r="58" spans="48:49" ht="15">
      <c r="AV58" s="1">
        <v>760</v>
      </c>
      <c r="AW58" s="1">
        <f t="shared" si="0"/>
        <v>5.625087243050084E-07</v>
      </c>
    </row>
    <row r="59" spans="48:49" ht="15">
      <c r="AV59" s="1">
        <v>780</v>
      </c>
      <c r="AW59" s="1">
        <f t="shared" si="0"/>
        <v>7.935705503141839E-07</v>
      </c>
    </row>
    <row r="60" spans="48:49" ht="15">
      <c r="AV60" s="1">
        <v>800</v>
      </c>
      <c r="AW60" s="1">
        <f t="shared" si="0"/>
        <v>1.1160956297598353E-06</v>
      </c>
    </row>
    <row r="61" spans="48:49" ht="15">
      <c r="AV61" s="1">
        <v>820</v>
      </c>
      <c r="AW61" s="1">
        <f t="shared" si="0"/>
        <v>1.5648649291262852E-06</v>
      </c>
    </row>
    <row r="62" spans="48:49" ht="15">
      <c r="AV62" s="1">
        <v>840</v>
      </c>
      <c r="AW62" s="1">
        <f t="shared" si="0"/>
        <v>2.187317825936383E-06</v>
      </c>
    </row>
    <row r="63" spans="48:49" ht="15">
      <c r="AV63" s="1">
        <v>860</v>
      </c>
      <c r="AW63" s="1">
        <f t="shared" si="0"/>
        <v>3.047940692111882E-06</v>
      </c>
    </row>
    <row r="64" spans="48:49" ht="15">
      <c r="AV64" s="1">
        <v>880</v>
      </c>
      <c r="AW64" s="1">
        <f t="shared" si="0"/>
        <v>4.234096158016084E-06</v>
      </c>
    </row>
    <row r="65" spans="48:49" ht="15">
      <c r="AV65" s="1">
        <v>900</v>
      </c>
      <c r="AW65" s="1">
        <f t="shared" si="0"/>
        <v>5.863737314730773E-06</v>
      </c>
    </row>
    <row r="66" spans="48:49" ht="15">
      <c r="AV66" s="1">
        <v>920</v>
      </c>
      <c r="AW66" s="1">
        <f t="shared" si="0"/>
        <v>8.095578362987495E-06</v>
      </c>
    </row>
    <row r="67" spans="48:49" ht="15">
      <c r="AV67" s="1">
        <v>940</v>
      </c>
      <c r="AW67" s="1">
        <f t="shared" si="0"/>
        <v>1.1142453760105609E-05</v>
      </c>
    </row>
    <row r="68" spans="48:49" ht="15">
      <c r="AV68" s="1">
        <v>960</v>
      </c>
      <c r="AW68" s="1">
        <f t="shared" si="0"/>
        <v>1.5288799487237592E-05</v>
      </c>
    </row>
    <row r="69" spans="48:49" ht="15">
      <c r="AV69" s="1">
        <v>980</v>
      </c>
      <c r="AW69" s="1">
        <f t="shared" si="0"/>
        <v>2.091344190514441E-05</v>
      </c>
    </row>
    <row r="70" spans="48:49" ht="15">
      <c r="AV70" s="1">
        <v>1000</v>
      </c>
      <c r="AW70" s="1">
        <f t="shared" si="0"/>
        <v>2.8519192759428637E-05</v>
      </c>
    </row>
    <row r="71" spans="48:49" ht="15">
      <c r="AV71" s="1">
        <v>1020</v>
      </c>
      <c r="AW71" s="1">
        <f t="shared" si="0"/>
        <v>3.877113615315579E-05</v>
      </c>
    </row>
    <row r="72" spans="48:49" ht="15">
      <c r="AV72" s="1">
        <v>1040</v>
      </c>
      <c r="AW72" s="1">
        <f t="shared" si="0"/>
        <v>5.2545969809483885E-05</v>
      </c>
    </row>
    <row r="73" spans="48:49" ht="15">
      <c r="AV73" s="1">
        <v>1060</v>
      </c>
      <c r="AW73" s="1">
        <f t="shared" si="0"/>
        <v>7.099534615743954E-05</v>
      </c>
    </row>
    <row r="74" spans="48:49" ht="15">
      <c r="AV74" s="1">
        <v>1080</v>
      </c>
      <c r="AW74" s="1">
        <f t="shared" si="0"/>
        <v>9.562686870678886E-05</v>
      </c>
    </row>
    <row r="75" spans="48:49" ht="15">
      <c r="AV75" s="1">
        <v>1100</v>
      </c>
      <c r="AW75" s="1">
        <f t="shared" si="0"/>
        <v>0.00012840725854820122</v>
      </c>
    </row>
    <row r="76" spans="48:49" ht="15">
      <c r="AV76" s="1">
        <v>1120</v>
      </c>
      <c r="AW76" s="1">
        <f t="shared" si="0"/>
        <v>0.00017189324011129578</v>
      </c>
    </row>
    <row r="77" spans="48:49" ht="15">
      <c r="AV77" s="1">
        <v>1140</v>
      </c>
      <c r="AW77" s="1">
        <f t="shared" si="0"/>
        <v>0.00022939693278015117</v>
      </c>
    </row>
    <row r="78" spans="48:49" ht="15">
      <c r="AV78" s="1">
        <v>1160</v>
      </c>
      <c r="AW78" s="1">
        <f t="shared" si="0"/>
        <v>0.000305194006461206</v>
      </c>
    </row>
    <row r="79" spans="48:49" ht="15">
      <c r="AV79" s="1">
        <v>1180</v>
      </c>
      <c r="AW79" s="1">
        <f t="shared" si="0"/>
        <v>0.000404784597888689</v>
      </c>
    </row>
    <row r="80" spans="48:49" ht="15">
      <c r="AV80" s="1">
        <v>1200</v>
      </c>
      <c r="AW80" s="1">
        <f t="shared" si="0"/>
        <v>0.0005352190253043472</v>
      </c>
    </row>
    <row r="81" spans="48:49" ht="15">
      <c r="AV81" s="1">
        <v>1220</v>
      </c>
      <c r="AW81" s="1">
        <f t="shared" si="0"/>
        <v>0.0007055027181684218</v>
      </c>
    </row>
    <row r="82" spans="48:49" ht="15">
      <c r="AV82" s="1">
        <v>1240</v>
      </c>
      <c r="AW82" s="1">
        <f t="shared" si="0"/>
        <v>0.0009270975317350808</v>
      </c>
    </row>
    <row r="83" spans="48:49" ht="15">
      <c r="AV83" s="1">
        <v>1260</v>
      </c>
      <c r="AW83" s="1">
        <f t="shared" si="0"/>
        <v>0.0012145397782128517</v>
      </c>
    </row>
    <row r="84" spans="48:49" ht="15">
      <c r="AV84" s="1">
        <v>1280</v>
      </c>
      <c r="AW84" s="1">
        <f t="shared" si="0"/>
        <v>0.0015861989081347792</v>
      </c>
    </row>
    <row r="85" spans="48:49" ht="15">
      <c r="AV85" s="1">
        <v>1300</v>
      </c>
      <c r="AW85" s="1">
        <f aca="true" t="shared" si="1" ref="AW85:AW148">(1/SQRT(2*PI())*$AT$23)*EXP(-((AV85-$AT$21)^2/(2*$AT$23^2)))</f>
        <v>0.0020652048432705304</v>
      </c>
    </row>
    <row r="86" spans="48:49" ht="15">
      <c r="AV86" s="1">
        <v>1320</v>
      </c>
      <c r="AW86" s="1">
        <f t="shared" si="1"/>
        <v>0.0026805765134268016</v>
      </c>
    </row>
    <row r="87" spans="48:49" ht="15">
      <c r="AV87" s="1">
        <v>1340</v>
      </c>
      <c r="AW87" s="1">
        <f t="shared" si="1"/>
        <v>0.003468589189733338</v>
      </c>
    </row>
    <row r="88" spans="48:49" ht="15">
      <c r="AV88" s="1">
        <v>1360</v>
      </c>
      <c r="AW88" s="1">
        <f t="shared" si="1"/>
        <v>0.004474423727026832</v>
      </c>
    </row>
    <row r="89" spans="48:49" ht="15">
      <c r="AV89" s="1">
        <v>1380</v>
      </c>
      <c r="AW89" s="1">
        <f t="shared" si="1"/>
        <v>0.005754146798485972</v>
      </c>
    </row>
    <row r="90" spans="48:49" ht="15">
      <c r="AV90" s="1">
        <v>1400</v>
      </c>
      <c r="AW90" s="1">
        <f t="shared" si="1"/>
        <v>0.0073770775728744815</v>
      </c>
    </row>
    <row r="91" spans="48:49" ht="15">
      <c r="AV91" s="1">
        <v>1420</v>
      </c>
      <c r="AW91" s="1">
        <f t="shared" si="1"/>
        <v>0.009428602964841618</v>
      </c>
    </row>
    <row r="92" spans="48:49" ht="15">
      <c r="AV92" s="1">
        <v>1440</v>
      </c>
      <c r="AW92" s="1">
        <f t="shared" si="1"/>
        <v>0.012013510462429811</v>
      </c>
    </row>
    <row r="93" spans="48:49" ht="15">
      <c r="AV93" s="1">
        <v>1460</v>
      </c>
      <c r="AW93" s="1">
        <f t="shared" si="1"/>
        <v>0.01525991444270923</v>
      </c>
    </row>
    <row r="94" spans="48:49" ht="15">
      <c r="AV94" s="1">
        <v>1480</v>
      </c>
      <c r="AW94" s="1">
        <f t="shared" si="1"/>
        <v>0.01932385861882639</v>
      </c>
    </row>
    <row r="95" spans="48:49" ht="15">
      <c r="AV95" s="1">
        <v>1500</v>
      </c>
      <c r="AW95" s="1">
        <f t="shared" si="1"/>
        <v>0.024394683559974394</v>
      </c>
    </row>
    <row r="96" spans="48:49" ht="15">
      <c r="AV96" s="1">
        <v>1520</v>
      </c>
      <c r="AW96" s="1">
        <f t="shared" si="1"/>
        <v>0.03070125377319529</v>
      </c>
    </row>
    <row r="97" spans="48:49" ht="15">
      <c r="AV97" s="1">
        <v>1540</v>
      </c>
      <c r="AW97" s="1">
        <f t="shared" si="1"/>
        <v>0.038519143255350566</v>
      </c>
    </row>
    <row r="98" spans="48:49" ht="15">
      <c r="AV98" s="1">
        <v>1560</v>
      </c>
      <c r="AW98" s="1">
        <f t="shared" si="1"/>
        <v>0.048178881275358736</v>
      </c>
    </row>
    <row r="99" spans="48:49" ht="15">
      <c r="AV99" s="1">
        <v>1580</v>
      </c>
      <c r="AW99" s="1">
        <f t="shared" si="1"/>
        <v>0.06007536092872651</v>
      </c>
    </row>
    <row r="100" spans="48:49" ht="15">
      <c r="AV100" s="1">
        <v>1600</v>
      </c>
      <c r="AW100" s="1">
        <f t="shared" si="1"/>
        <v>0.07467851115645138</v>
      </c>
    </row>
    <row r="101" spans="48:49" ht="15">
      <c r="AV101" s="1">
        <v>1620</v>
      </c>
      <c r="AW101" s="1">
        <f t="shared" si="1"/>
        <v>0.09254532782243036</v>
      </c>
    </row>
    <row r="102" spans="48:49" ht="15">
      <c r="AV102" s="1">
        <v>1640</v>
      </c>
      <c r="AW102" s="1">
        <f t="shared" si="1"/>
        <v>0.11433335043691387</v>
      </c>
    </row>
    <row r="103" spans="48:49" ht="15">
      <c r="AV103" s="1">
        <v>1660</v>
      </c>
      <c r="AW103" s="1">
        <f t="shared" si="1"/>
        <v>0.14081565750685346</v>
      </c>
    </row>
    <row r="104" spans="48:49" ht="15">
      <c r="AV104" s="1">
        <v>1680</v>
      </c>
      <c r="AW104" s="1">
        <f t="shared" si="1"/>
        <v>0.1728974345834953</v>
      </c>
    </row>
    <row r="105" spans="48:49" ht="15">
      <c r="AV105" s="1">
        <v>1700</v>
      </c>
      <c r="AW105" s="1">
        <f t="shared" si="1"/>
        <v>0.21163414417081167</v>
      </c>
    </row>
    <row r="106" spans="48:49" ht="15">
      <c r="AV106" s="1">
        <v>1720</v>
      </c>
      <c r="AW106" s="1">
        <f t="shared" si="1"/>
        <v>0.2582512951029504</v>
      </c>
    </row>
    <row r="107" spans="48:49" ht="15">
      <c r="AV107" s="1">
        <v>1740</v>
      </c>
      <c r="AW107" s="1">
        <f t="shared" si="1"/>
        <v>0.3141657702164736</v>
      </c>
    </row>
    <row r="108" spans="48:49" ht="15">
      <c r="AV108" s="1">
        <v>1760</v>
      </c>
      <c r="AW108" s="1">
        <f t="shared" si="1"/>
        <v>0.38100862466843705</v>
      </c>
    </row>
    <row r="109" spans="48:49" ht="15">
      <c r="AV109" s="1">
        <v>1780</v>
      </c>
      <c r="AW109" s="1">
        <f t="shared" si="1"/>
        <v>0.4606492127753404</v>
      </c>
    </row>
    <row r="110" spans="48:49" ht="15">
      <c r="AV110" s="1">
        <v>1800</v>
      </c>
      <c r="AW110" s="1">
        <f t="shared" si="1"/>
        <v>0.5552204386647984</v>
      </c>
    </row>
    <row r="111" spans="48:49" ht="15">
      <c r="AV111" s="1">
        <v>1820</v>
      </c>
      <c r="AW111" s="1">
        <f t="shared" si="1"/>
        <v>0.6671448554876025</v>
      </c>
    </row>
    <row r="112" spans="48:49" ht="15">
      <c r="AV112" s="1">
        <v>1840</v>
      </c>
      <c r="AW112" s="1">
        <f t="shared" si="1"/>
        <v>0.79916125988034</v>
      </c>
    </row>
    <row r="113" spans="48:49" ht="15">
      <c r="AV113" s="1">
        <v>1860</v>
      </c>
      <c r="AW113" s="1">
        <f t="shared" si="1"/>
        <v>0.9543513435948371</v>
      </c>
    </row>
    <row r="114" spans="48:49" ht="15">
      <c r="AV114" s="1">
        <v>1880</v>
      </c>
      <c r="AW114" s="1">
        <f t="shared" si="1"/>
        <v>1.1361658739104958</v>
      </c>
    </row>
    <row r="115" spans="48:49" ht="15">
      <c r="AV115" s="1">
        <v>1900</v>
      </c>
      <c r="AW115" s="1">
        <f t="shared" si="1"/>
        <v>1.3484497802392332</v>
      </c>
    </row>
    <row r="116" spans="48:49" ht="15">
      <c r="AV116" s="1">
        <v>1920</v>
      </c>
      <c r="AW116" s="1">
        <f t="shared" si="1"/>
        <v>1.5954654282976826</v>
      </c>
    </row>
    <row r="117" spans="48:49" ht="15">
      <c r="AV117" s="1">
        <v>1940</v>
      </c>
      <c r="AW117" s="1">
        <f t="shared" si="1"/>
        <v>1.8819132679064803</v>
      </c>
    </row>
    <row r="118" spans="48:49" ht="15">
      <c r="AV118" s="1">
        <v>1960</v>
      </c>
      <c r="AW118" s="1">
        <f t="shared" si="1"/>
        <v>2.2129489489001077</v>
      </c>
    </row>
    <row r="119" spans="48:49" ht="15">
      <c r="AV119" s="1">
        <v>1980</v>
      </c>
      <c r="AW119" s="1">
        <f t="shared" si="1"/>
        <v>2.5941959152593204</v>
      </c>
    </row>
    <row r="120" spans="48:49" ht="15">
      <c r="AV120" s="1">
        <v>2000</v>
      </c>
      <c r="AW120" s="1">
        <f t="shared" si="1"/>
        <v>3.0317524142826073</v>
      </c>
    </row>
    <row r="121" spans="48:49" ht="15">
      <c r="AV121" s="1">
        <v>2020</v>
      </c>
      <c r="AW121" s="1">
        <f t="shared" si="1"/>
        <v>3.5321917996013785</v>
      </c>
    </row>
    <row r="122" spans="48:49" ht="15">
      <c r="AV122" s="1">
        <v>2040</v>
      </c>
      <c r="AW122" s="1">
        <f t="shared" si="1"/>
        <v>4.1025549685670795</v>
      </c>
    </row>
    <row r="123" spans="48:49" ht="15">
      <c r="AV123" s="1">
        <v>2060</v>
      </c>
      <c r="AW123" s="1">
        <f t="shared" si="1"/>
        <v>4.750333760571526</v>
      </c>
    </row>
    <row r="124" spans="48:49" ht="15">
      <c r="AV124" s="1">
        <v>2080</v>
      </c>
      <c r="AW124" s="1">
        <f t="shared" si="1"/>
        <v>5.483444157756605</v>
      </c>
    </row>
    <row r="125" spans="48:49" ht="15">
      <c r="AV125" s="1">
        <v>2100</v>
      </c>
      <c r="AW125" s="1">
        <f t="shared" si="1"/>
        <v>6.310188177684674</v>
      </c>
    </row>
    <row r="126" spans="48:49" ht="15">
      <c r="AV126" s="1">
        <v>2120</v>
      </c>
      <c r="AW126" s="1">
        <f t="shared" si="1"/>
        <v>7.239203432851477</v>
      </c>
    </row>
    <row r="127" spans="48:49" ht="15">
      <c r="AV127" s="1">
        <v>2140</v>
      </c>
      <c r="AW127" s="1">
        <f t="shared" si="1"/>
        <v>8.279399457812424</v>
      </c>
    </row>
    <row r="128" spans="48:49" ht="15">
      <c r="AV128" s="1">
        <v>2160</v>
      </c>
      <c r="AW128" s="1">
        <f t="shared" si="1"/>
        <v>9.439880073735418</v>
      </c>
    </row>
    <row r="129" spans="48:49" ht="15">
      <c r="AV129" s="1">
        <v>2180</v>
      </c>
      <c r="AW129" s="1">
        <f t="shared" si="1"/>
        <v>10.72985127393577</v>
      </c>
    </row>
    <row r="130" spans="48:49" ht="15">
      <c r="AV130" s="1">
        <v>2200</v>
      </c>
      <c r="AW130" s="1">
        <f t="shared" si="1"/>
        <v>12.158514372697436</v>
      </c>
    </row>
    <row r="131" spans="48:49" ht="15">
      <c r="AV131" s="1">
        <v>2220</v>
      </c>
      <c r="AW131" s="1">
        <f t="shared" si="1"/>
        <v>13.734944462310468</v>
      </c>
    </row>
    <row r="132" spans="48:49" ht="15">
      <c r="AV132" s="1">
        <v>2240</v>
      </c>
      <c r="AW132" s="1">
        <f t="shared" si="1"/>
        <v>15.467954567024595</v>
      </c>
    </row>
    <row r="133" spans="48:49" ht="15">
      <c r="AV133" s="1">
        <v>2260</v>
      </c>
      <c r="AW133" s="1">
        <f t="shared" si="1"/>
        <v>17.365946263069215</v>
      </c>
    </row>
    <row r="134" spans="48:49" ht="15">
      <c r="AV134" s="1">
        <v>2280</v>
      </c>
      <c r="AW134" s="1">
        <f t="shared" si="1"/>
        <v>19.4367479447477</v>
      </c>
    </row>
    <row r="135" spans="48:49" ht="15">
      <c r="AV135" s="1">
        <v>2300</v>
      </c>
      <c r="AW135" s="1">
        <f t="shared" si="1"/>
        <v>21.687442349777974</v>
      </c>
    </row>
    <row r="136" spans="48:49" ht="15">
      <c r="AV136" s="1">
        <v>2320</v>
      </c>
      <c r="AW136" s="1">
        <f t="shared" si="1"/>
        <v>24.12418540264568</v>
      </c>
    </row>
    <row r="137" spans="48:49" ht="15">
      <c r="AV137" s="1">
        <v>2340</v>
      </c>
      <c r="AW137" s="1">
        <f t="shared" si="1"/>
        <v>26.75201888123751</v>
      </c>
    </row>
    <row r="138" spans="48:49" ht="15">
      <c r="AV138" s="1">
        <v>2360</v>
      </c>
      <c r="AW138" s="1">
        <f t="shared" si="1"/>
        <v>29.574679846466104</v>
      </c>
    </row>
    <row r="139" spans="48:49" ht="15">
      <c r="AV139" s="1">
        <v>2380</v>
      </c>
      <c r="AW139" s="1">
        <f t="shared" si="1"/>
        <v>32.59441018287113</v>
      </c>
    </row>
    <row r="140" spans="48:49" ht="15">
      <c r="AV140" s="1">
        <v>2400</v>
      </c>
      <c r="AW140" s="1">
        <f t="shared" si="1"/>
        <v>35.81176996538953</v>
      </c>
    </row>
    <row r="141" spans="48:49" ht="15">
      <c r="AV141" s="1">
        <v>2420</v>
      </c>
      <c r="AW141" s="1">
        <f t="shared" si="1"/>
        <v>39.22545867839715</v>
      </c>
    </row>
    <row r="142" spans="48:49" ht="15">
      <c r="AV142" s="1">
        <v>2440</v>
      </c>
      <c r="AW142" s="1">
        <f t="shared" si="1"/>
        <v>42.83214855266755</v>
      </c>
    </row>
    <row r="143" spans="48:49" ht="15">
      <c r="AV143" s="1">
        <v>2460</v>
      </c>
      <c r="AW143" s="1">
        <f t="shared" si="1"/>
        <v>46.62633443972103</v>
      </c>
    </row>
    <row r="144" spans="48:49" ht="15">
      <c r="AV144" s="1">
        <v>2480</v>
      </c>
      <c r="AW144" s="1">
        <f t="shared" si="1"/>
        <v>50.60020469810202</v>
      </c>
    </row>
    <row r="145" spans="48:49" ht="15">
      <c r="AV145" s="1">
        <v>2500</v>
      </c>
      <c r="AW145" s="1">
        <f t="shared" si="1"/>
        <v>54.743537511272045</v>
      </c>
    </row>
    <row r="146" spans="48:49" ht="15">
      <c r="AV146" s="1">
        <v>2520</v>
      </c>
      <c r="AW146" s="1">
        <f t="shared" si="1"/>
        <v>59.04362688335771</v>
      </c>
    </row>
    <row r="147" spans="48:49" ht="15">
      <c r="AV147" s="1">
        <v>2540</v>
      </c>
      <c r="AW147" s="1">
        <f t="shared" si="1"/>
        <v>63.485242261277264</v>
      </c>
    </row>
    <row r="148" spans="48:49" ht="15">
      <c r="AV148" s="1">
        <v>2560</v>
      </c>
      <c r="AW148" s="1">
        <f t="shared" si="1"/>
        <v>68.05062530759241</v>
      </c>
    </row>
    <row r="149" spans="48:49" ht="15">
      <c r="AV149" s="1">
        <v>2580</v>
      </c>
      <c r="AW149" s="1">
        <f aca="true" t="shared" si="2" ref="AW149:AW212">(1/SQRT(2*PI())*$AT$23)*EXP(-((AV149-$AT$21)^2/(2*$AT$23^2)))</f>
        <v>72.71952679946119</v>
      </c>
    </row>
    <row r="150" spans="48:49" ht="15">
      <c r="AV150" s="1">
        <v>2600</v>
      </c>
      <c r="AW150" s="1">
        <f t="shared" si="2"/>
        <v>77.46928596109119</v>
      </c>
    </row>
    <row r="151" spans="48:49" ht="15">
      <c r="AV151" s="1">
        <v>2620</v>
      </c>
      <c r="AW151" s="1">
        <f t="shared" si="2"/>
        <v>82.274953760145</v>
      </c>
    </row>
    <row r="152" spans="48:49" ht="15">
      <c r="AV152" s="1">
        <v>2640</v>
      </c>
      <c r="AW152" s="1">
        <f t="shared" si="2"/>
        <v>87.1094608268916</v>
      </c>
    </row>
    <row r="153" spans="48:49" ht="15">
      <c r="AV153" s="1">
        <v>2660</v>
      </c>
      <c r="AW153" s="1">
        <f t="shared" si="2"/>
        <v>91.94382970681714</v>
      </c>
    </row>
    <row r="154" spans="48:49" ht="15">
      <c r="AV154" s="1">
        <v>2680</v>
      </c>
      <c r="AW154" s="1">
        <f t="shared" si="2"/>
        <v>96.74743015487664</v>
      </c>
    </row>
    <row r="155" spans="48:49" ht="15">
      <c r="AV155" s="1">
        <v>2700</v>
      </c>
      <c r="AW155" s="1">
        <f t="shared" si="2"/>
        <v>101.48827514770892</v>
      </c>
    </row>
    <row r="156" spans="48:49" ht="15">
      <c r="AV156" s="1">
        <v>2720</v>
      </c>
      <c r="AW156" s="1">
        <f t="shared" si="2"/>
        <v>106.13335425655579</v>
      </c>
    </row>
    <row r="157" spans="48:49" ht="15">
      <c r="AV157" s="1">
        <v>2740</v>
      </c>
      <c r="AW157" s="1">
        <f t="shared" si="2"/>
        <v>110.64900001760523</v>
      </c>
    </row>
    <row r="158" spans="48:49" ht="15">
      <c r="AV158" s="1">
        <v>2760</v>
      </c>
      <c r="AW158" s="1">
        <f t="shared" si="2"/>
        <v>115.00128198804681</v>
      </c>
    </row>
    <row r="159" spans="48:49" ht="15">
      <c r="AV159" s="1">
        <v>2780</v>
      </c>
      <c r="AW159" s="1">
        <f t="shared" si="2"/>
        <v>119.15642231506594</v>
      </c>
    </row>
    <row r="160" spans="48:49" ht="15">
      <c r="AV160" s="1">
        <v>2800</v>
      </c>
      <c r="AW160" s="1">
        <f t="shared" si="2"/>
        <v>123.08122589980653</v>
      </c>
    </row>
    <row r="161" spans="48:49" ht="15">
      <c r="AV161" s="1">
        <v>2820</v>
      </c>
      <c r="AW161" s="1">
        <f t="shared" si="2"/>
        <v>126.74351763514782</v>
      </c>
    </row>
    <row r="162" spans="48:49" ht="15">
      <c r="AV162" s="1">
        <v>2840</v>
      </c>
      <c r="AW162" s="1">
        <f t="shared" si="2"/>
        <v>130.11257875778767</v>
      </c>
    </row>
    <row r="163" spans="48:49" ht="15">
      <c r="AV163" s="1">
        <v>2860</v>
      </c>
      <c r="AW163" s="1">
        <f t="shared" si="2"/>
        <v>133.1595741001447</v>
      </c>
    </row>
    <row r="164" spans="48:49" ht="15">
      <c r="AV164" s="1">
        <v>2880</v>
      </c>
      <c r="AW164" s="1">
        <f t="shared" si="2"/>
        <v>135.85796196947754</v>
      </c>
    </row>
    <row r="165" spans="48:49" ht="15">
      <c r="AV165" s="1">
        <v>2900</v>
      </c>
      <c r="AW165" s="1">
        <f t="shared" si="2"/>
        <v>138.1838785281534</v>
      </c>
    </row>
    <row r="166" spans="48:49" ht="15">
      <c r="AV166" s="1">
        <v>2920</v>
      </c>
      <c r="AW166" s="1">
        <f t="shared" si="2"/>
        <v>140.1164889018287</v>
      </c>
    </row>
    <row r="167" spans="48:49" ht="15">
      <c r="AV167" s="1">
        <v>2940</v>
      </c>
      <c r="AW167" s="1">
        <f t="shared" si="2"/>
        <v>141.63829779669837</v>
      </c>
    </row>
    <row r="168" spans="48:49" ht="15">
      <c r="AV168" s="1">
        <v>2960</v>
      </c>
      <c r="AW168" s="1">
        <f t="shared" si="2"/>
        <v>142.7354131518317</v>
      </c>
    </row>
    <row r="169" spans="48:49" ht="15">
      <c r="AV169" s="1">
        <v>2980</v>
      </c>
      <c r="AW169" s="1">
        <f t="shared" si="2"/>
        <v>143.39775727070835</v>
      </c>
    </row>
    <row r="170" spans="48:49" ht="15">
      <c r="AV170" s="1">
        <v>3000</v>
      </c>
      <c r="AW170" s="1">
        <f t="shared" si="2"/>
        <v>143.61922094451577</v>
      </c>
    </row>
    <row r="171" spans="48:49" ht="15">
      <c r="AV171" s="1">
        <v>3020</v>
      </c>
      <c r="AW171" s="1">
        <f t="shared" si="2"/>
        <v>143.39775727070835</v>
      </c>
    </row>
    <row r="172" spans="48:49" ht="15">
      <c r="AV172" s="1">
        <v>3040</v>
      </c>
      <c r="AW172" s="1">
        <f t="shared" si="2"/>
        <v>142.7354131518317</v>
      </c>
    </row>
    <row r="173" spans="48:49" ht="15">
      <c r="AV173" s="1">
        <v>3060</v>
      </c>
      <c r="AW173" s="1">
        <f t="shared" si="2"/>
        <v>141.63829779669837</v>
      </c>
    </row>
    <row r="174" spans="48:49" ht="15">
      <c r="AV174" s="1">
        <v>3080</v>
      </c>
      <c r="AW174" s="1">
        <f t="shared" si="2"/>
        <v>140.1164889018287</v>
      </c>
    </row>
    <row r="175" spans="48:49" ht="15">
      <c r="AV175" s="1">
        <v>3100</v>
      </c>
      <c r="AW175" s="1">
        <f t="shared" si="2"/>
        <v>138.1838785281534</v>
      </c>
    </row>
    <row r="176" spans="48:49" ht="15">
      <c r="AV176" s="1">
        <v>3120</v>
      </c>
      <c r="AW176" s="1">
        <f t="shared" si="2"/>
        <v>135.85796196947754</v>
      </c>
    </row>
    <row r="177" spans="48:49" ht="15">
      <c r="AV177" s="1">
        <v>3140</v>
      </c>
      <c r="AW177" s="1">
        <f t="shared" si="2"/>
        <v>133.1595741001447</v>
      </c>
    </row>
    <row r="178" spans="48:49" ht="15">
      <c r="AV178" s="1">
        <v>3160</v>
      </c>
      <c r="AW178" s="1">
        <f t="shared" si="2"/>
        <v>130.11257875778767</v>
      </c>
    </row>
    <row r="179" spans="48:49" ht="15">
      <c r="AV179" s="1">
        <v>3180</v>
      </c>
      <c r="AW179" s="1">
        <f t="shared" si="2"/>
        <v>126.74351763514782</v>
      </c>
    </row>
    <row r="180" spans="48:49" ht="15">
      <c r="AV180" s="1">
        <v>3200</v>
      </c>
      <c r="AW180" s="1">
        <f t="shared" si="2"/>
        <v>123.08122589980653</v>
      </c>
    </row>
    <row r="181" spans="48:49" ht="15">
      <c r="AV181" s="1">
        <v>3220</v>
      </c>
      <c r="AW181" s="1">
        <f t="shared" si="2"/>
        <v>119.15642231506594</v>
      </c>
    </row>
    <row r="182" spans="48:49" ht="15">
      <c r="AV182" s="1">
        <v>3240</v>
      </c>
      <c r="AW182" s="1">
        <f t="shared" si="2"/>
        <v>115.00128198804681</v>
      </c>
    </row>
    <row r="183" spans="48:49" ht="15">
      <c r="AV183" s="1">
        <v>3260</v>
      </c>
      <c r="AW183" s="1">
        <f t="shared" si="2"/>
        <v>110.64900001760523</v>
      </c>
    </row>
    <row r="184" spans="48:49" ht="15">
      <c r="AV184" s="1">
        <v>3280</v>
      </c>
      <c r="AW184" s="1">
        <f t="shared" si="2"/>
        <v>106.13335425655579</v>
      </c>
    </row>
    <row r="185" spans="48:49" ht="15">
      <c r="AV185" s="1">
        <v>3300</v>
      </c>
      <c r="AW185" s="1">
        <f t="shared" si="2"/>
        <v>101.48827514770892</v>
      </c>
    </row>
    <row r="186" spans="48:49" ht="15">
      <c r="AV186" s="1">
        <v>3320</v>
      </c>
      <c r="AW186" s="1">
        <f t="shared" si="2"/>
        <v>96.74743015487664</v>
      </c>
    </row>
    <row r="187" spans="48:49" ht="15">
      <c r="AV187" s="1">
        <v>3340</v>
      </c>
      <c r="AW187" s="1">
        <f t="shared" si="2"/>
        <v>91.94382970681714</v>
      </c>
    </row>
    <row r="188" spans="48:49" ht="15">
      <c r="AV188" s="1">
        <v>3360</v>
      </c>
      <c r="AW188" s="1">
        <f t="shared" si="2"/>
        <v>87.1094608268916</v>
      </c>
    </row>
    <row r="189" spans="48:49" ht="15">
      <c r="AV189" s="1">
        <v>3380</v>
      </c>
      <c r="AW189" s="1">
        <f t="shared" si="2"/>
        <v>82.274953760145</v>
      </c>
    </row>
    <row r="190" spans="48:49" ht="15">
      <c r="AV190" s="1">
        <v>3400</v>
      </c>
      <c r="AW190" s="1">
        <f t="shared" si="2"/>
        <v>77.46928596109119</v>
      </c>
    </row>
    <row r="191" spans="48:49" ht="15">
      <c r="AV191" s="1">
        <v>3420</v>
      </c>
      <c r="AW191" s="1">
        <f t="shared" si="2"/>
        <v>72.71952679946119</v>
      </c>
    </row>
    <row r="192" spans="48:49" ht="15">
      <c r="AV192" s="1">
        <v>3440</v>
      </c>
      <c r="AW192" s="1">
        <f t="shared" si="2"/>
        <v>68.05062530759241</v>
      </c>
    </row>
    <row r="193" spans="48:49" ht="15">
      <c r="AV193" s="1">
        <v>3460</v>
      </c>
      <c r="AW193" s="1">
        <f t="shared" si="2"/>
        <v>63.485242261277264</v>
      </c>
    </row>
    <row r="194" spans="48:49" ht="15">
      <c r="AV194" s="1">
        <v>3480</v>
      </c>
      <c r="AW194" s="1">
        <f t="shared" si="2"/>
        <v>59.04362688335771</v>
      </c>
    </row>
    <row r="195" spans="48:49" ht="15">
      <c r="AV195" s="1">
        <v>3500</v>
      </c>
      <c r="AW195" s="1">
        <f t="shared" si="2"/>
        <v>54.743537511272045</v>
      </c>
    </row>
    <row r="196" spans="48:49" ht="15">
      <c r="AV196" s="1">
        <v>3520</v>
      </c>
      <c r="AW196" s="1">
        <f t="shared" si="2"/>
        <v>50.60020469810202</v>
      </c>
    </row>
    <row r="197" spans="48:49" ht="15">
      <c r="AV197" s="1">
        <v>3540</v>
      </c>
      <c r="AW197" s="1">
        <f t="shared" si="2"/>
        <v>46.62633443972103</v>
      </c>
    </row>
    <row r="198" spans="48:49" ht="15">
      <c r="AV198" s="1">
        <v>3560</v>
      </c>
      <c r="AW198" s="1">
        <f t="shared" si="2"/>
        <v>42.83214855266755</v>
      </c>
    </row>
    <row r="199" spans="48:49" ht="15">
      <c r="AV199" s="1">
        <v>3580</v>
      </c>
      <c r="AW199" s="1">
        <f t="shared" si="2"/>
        <v>39.22545867839715</v>
      </c>
    </row>
    <row r="200" spans="48:49" ht="15">
      <c r="AV200" s="1">
        <v>3600</v>
      </c>
      <c r="AW200" s="1">
        <f t="shared" si="2"/>
        <v>35.81176996538953</v>
      </c>
    </row>
    <row r="201" spans="48:49" ht="15">
      <c r="AV201" s="1">
        <v>3620</v>
      </c>
      <c r="AW201" s="1">
        <f t="shared" si="2"/>
        <v>32.59441018287113</v>
      </c>
    </row>
    <row r="202" spans="48:49" ht="15">
      <c r="AV202" s="1">
        <v>3640</v>
      </c>
      <c r="AW202" s="1">
        <f t="shared" si="2"/>
        <v>29.574679846466104</v>
      </c>
    </row>
    <row r="203" spans="48:49" ht="15">
      <c r="AV203" s="1">
        <v>3660</v>
      </c>
      <c r="AW203" s="1">
        <f t="shared" si="2"/>
        <v>26.75201888123751</v>
      </c>
    </row>
    <row r="204" spans="48:49" ht="15">
      <c r="AV204" s="1">
        <v>3680</v>
      </c>
      <c r="AW204" s="1">
        <f t="shared" si="2"/>
        <v>24.12418540264568</v>
      </c>
    </row>
    <row r="205" spans="48:49" ht="15">
      <c r="AV205" s="1">
        <v>3700</v>
      </c>
      <c r="AW205" s="1">
        <f t="shared" si="2"/>
        <v>21.687442349777974</v>
      </c>
    </row>
    <row r="206" spans="48:49" ht="15">
      <c r="AV206" s="1">
        <v>3720</v>
      </c>
      <c r="AW206" s="1">
        <f t="shared" si="2"/>
        <v>19.4367479447477</v>
      </c>
    </row>
    <row r="207" spans="48:49" ht="15">
      <c r="AV207" s="1">
        <v>3740</v>
      </c>
      <c r="AW207" s="1">
        <f t="shared" si="2"/>
        <v>17.365946263069215</v>
      </c>
    </row>
    <row r="208" spans="48:49" ht="15">
      <c r="AV208" s="1">
        <v>3760</v>
      </c>
      <c r="AW208" s="1">
        <f t="shared" si="2"/>
        <v>15.467954567024595</v>
      </c>
    </row>
    <row r="209" spans="48:49" ht="15">
      <c r="AV209" s="1">
        <v>3780</v>
      </c>
      <c r="AW209" s="1">
        <f t="shared" si="2"/>
        <v>13.734944462310468</v>
      </c>
    </row>
    <row r="210" spans="48:49" ht="15">
      <c r="AV210" s="1">
        <v>3800</v>
      </c>
      <c r="AW210" s="1">
        <f t="shared" si="2"/>
        <v>12.158514372697436</v>
      </c>
    </row>
    <row r="211" spans="48:49" ht="15">
      <c r="AV211" s="1">
        <v>3820</v>
      </c>
      <c r="AW211" s="1">
        <f t="shared" si="2"/>
        <v>10.72985127393577</v>
      </c>
    </row>
    <row r="212" spans="48:49" ht="15">
      <c r="AV212" s="1">
        <v>3840</v>
      </c>
      <c r="AW212" s="1">
        <f t="shared" si="2"/>
        <v>9.439880073735418</v>
      </c>
    </row>
    <row r="213" spans="48:49" ht="15">
      <c r="AV213" s="1">
        <v>3860</v>
      </c>
      <c r="AW213" s="1">
        <f aca="true" t="shared" si="3" ref="AW213:AW276">(1/SQRT(2*PI())*$AT$23)*EXP(-((AV213-$AT$21)^2/(2*$AT$23^2)))</f>
        <v>8.279399457812424</v>
      </c>
    </row>
    <row r="214" spans="48:49" ht="15">
      <c r="AV214" s="1">
        <v>3880</v>
      </c>
      <c r="AW214" s="1">
        <f t="shared" si="3"/>
        <v>7.239203432851477</v>
      </c>
    </row>
    <row r="215" spans="48:49" ht="15">
      <c r="AV215" s="1">
        <v>3900</v>
      </c>
      <c r="AW215" s="1">
        <f t="shared" si="3"/>
        <v>6.310188177684674</v>
      </c>
    </row>
    <row r="216" spans="48:49" ht="15">
      <c r="AV216" s="1">
        <v>3920</v>
      </c>
      <c r="AW216" s="1">
        <f t="shared" si="3"/>
        <v>5.483444157756605</v>
      </c>
    </row>
    <row r="217" spans="48:49" ht="15">
      <c r="AV217" s="1">
        <v>3940</v>
      </c>
      <c r="AW217" s="1">
        <f t="shared" si="3"/>
        <v>4.750333760571526</v>
      </c>
    </row>
    <row r="218" spans="48:49" ht="15">
      <c r="AV218" s="1">
        <v>3960</v>
      </c>
      <c r="AW218" s="1">
        <f t="shared" si="3"/>
        <v>4.1025549685670795</v>
      </c>
    </row>
    <row r="219" spans="48:49" ht="15">
      <c r="AV219" s="1">
        <v>3980</v>
      </c>
      <c r="AW219" s="1">
        <f t="shared" si="3"/>
        <v>3.5321917996013785</v>
      </c>
    </row>
    <row r="220" spans="48:49" ht="15">
      <c r="AV220" s="1">
        <v>4000</v>
      </c>
      <c r="AW220" s="1">
        <f t="shared" si="3"/>
        <v>3.0317524142826073</v>
      </c>
    </row>
    <row r="221" spans="48:49" ht="15">
      <c r="AV221" s="1">
        <v>4020</v>
      </c>
      <c r="AW221" s="1">
        <f t="shared" si="3"/>
        <v>2.5941959152593204</v>
      </c>
    </row>
    <row r="222" spans="48:49" ht="15">
      <c r="AV222" s="1">
        <v>4040</v>
      </c>
      <c r="AW222" s="1">
        <f t="shared" si="3"/>
        <v>2.2129489489001077</v>
      </c>
    </row>
    <row r="223" spans="48:49" ht="15">
      <c r="AV223" s="1">
        <v>4060</v>
      </c>
      <c r="AW223" s="1">
        <f t="shared" si="3"/>
        <v>1.8819132679064803</v>
      </c>
    </row>
    <row r="224" spans="48:49" ht="15">
      <c r="AV224" s="1">
        <v>4080</v>
      </c>
      <c r="AW224" s="1">
        <f t="shared" si="3"/>
        <v>1.5954654282976826</v>
      </c>
    </row>
    <row r="225" spans="48:49" ht="15">
      <c r="AV225" s="1">
        <v>4100</v>
      </c>
      <c r="AW225" s="1">
        <f t="shared" si="3"/>
        <v>1.3484497802392332</v>
      </c>
    </row>
    <row r="226" spans="48:49" ht="15">
      <c r="AV226" s="1">
        <v>4120</v>
      </c>
      <c r="AW226" s="1">
        <f t="shared" si="3"/>
        <v>1.1361658739104958</v>
      </c>
    </row>
    <row r="227" spans="48:49" ht="15">
      <c r="AV227" s="1">
        <v>4140</v>
      </c>
      <c r="AW227" s="1">
        <f t="shared" si="3"/>
        <v>0.9543513435948371</v>
      </c>
    </row>
    <row r="228" spans="48:49" ht="15">
      <c r="AV228" s="1">
        <v>4160</v>
      </c>
      <c r="AW228" s="1">
        <f t="shared" si="3"/>
        <v>0.79916125988034</v>
      </c>
    </row>
    <row r="229" spans="48:49" ht="15">
      <c r="AV229" s="1">
        <v>4180</v>
      </c>
      <c r="AW229" s="1">
        <f t="shared" si="3"/>
        <v>0.6671448554876025</v>
      </c>
    </row>
    <row r="230" spans="48:49" ht="15">
      <c r="AV230" s="1">
        <v>4200</v>
      </c>
      <c r="AW230" s="1">
        <f t="shared" si="3"/>
        <v>0.5552204386647984</v>
      </c>
    </row>
    <row r="231" spans="48:49" ht="15">
      <c r="AV231" s="1">
        <v>4220</v>
      </c>
      <c r="AW231" s="1">
        <f t="shared" si="3"/>
        <v>0.4606492127753404</v>
      </c>
    </row>
    <row r="232" spans="48:49" ht="15">
      <c r="AV232" s="1">
        <v>4240</v>
      </c>
      <c r="AW232" s="1">
        <f t="shared" si="3"/>
        <v>0.38100862466843705</v>
      </c>
    </row>
    <row r="233" spans="48:49" ht="15">
      <c r="AV233" s="1">
        <v>4260</v>
      </c>
      <c r="AW233" s="1">
        <f t="shared" si="3"/>
        <v>0.3141657702164736</v>
      </c>
    </row>
    <row r="234" spans="48:49" ht="15">
      <c r="AV234" s="1">
        <v>4280</v>
      </c>
      <c r="AW234" s="1">
        <f t="shared" si="3"/>
        <v>0.2582512951029504</v>
      </c>
    </row>
    <row r="235" spans="48:49" ht="15">
      <c r="AV235" s="1">
        <v>4300</v>
      </c>
      <c r="AW235" s="1">
        <f t="shared" si="3"/>
        <v>0.21163414417081167</v>
      </c>
    </row>
    <row r="236" spans="48:49" ht="15">
      <c r="AV236" s="1">
        <v>4320</v>
      </c>
      <c r="AW236" s="1">
        <f t="shared" si="3"/>
        <v>0.1728974345834953</v>
      </c>
    </row>
    <row r="237" spans="48:49" ht="15">
      <c r="AV237" s="1">
        <v>4340</v>
      </c>
      <c r="AW237" s="1">
        <f t="shared" si="3"/>
        <v>0.14081565750685346</v>
      </c>
    </row>
    <row r="238" spans="48:49" ht="15">
      <c r="AV238" s="1">
        <v>4360</v>
      </c>
      <c r="AW238" s="1">
        <f t="shared" si="3"/>
        <v>0.11433335043691387</v>
      </c>
    </row>
    <row r="239" spans="48:49" ht="15">
      <c r="AV239" s="1">
        <v>4380</v>
      </c>
      <c r="AW239" s="1">
        <f t="shared" si="3"/>
        <v>0.09254532782243036</v>
      </c>
    </row>
    <row r="240" spans="48:49" ht="15">
      <c r="AV240" s="1">
        <v>4400</v>
      </c>
      <c r="AW240" s="1">
        <f t="shared" si="3"/>
        <v>0.07467851115645138</v>
      </c>
    </row>
    <row r="241" spans="48:49" ht="15">
      <c r="AV241" s="1">
        <v>4420</v>
      </c>
      <c r="AW241" s="1">
        <f t="shared" si="3"/>
        <v>0.06007536092872651</v>
      </c>
    </row>
    <row r="242" spans="48:49" ht="15">
      <c r="AV242" s="1">
        <v>4440</v>
      </c>
      <c r="AW242" s="1">
        <f t="shared" si="3"/>
        <v>0.048178881275358736</v>
      </c>
    </row>
    <row r="243" spans="48:49" ht="15">
      <c r="AV243" s="1">
        <v>4460</v>
      </c>
      <c r="AW243" s="1">
        <f t="shared" si="3"/>
        <v>0.038519143255350566</v>
      </c>
    </row>
    <row r="244" spans="48:49" ht="15">
      <c r="AV244" s="1">
        <v>4480</v>
      </c>
      <c r="AW244" s="1">
        <f t="shared" si="3"/>
        <v>0.03070125377319529</v>
      </c>
    </row>
    <row r="245" spans="48:49" ht="15">
      <c r="AV245" s="1">
        <v>4500</v>
      </c>
      <c r="AW245" s="1">
        <f t="shared" si="3"/>
        <v>0.024394683559974394</v>
      </c>
    </row>
    <row r="246" spans="48:49" ht="15">
      <c r="AV246" s="1">
        <v>4520</v>
      </c>
      <c r="AW246" s="1">
        <f t="shared" si="3"/>
        <v>0.01932385861882639</v>
      </c>
    </row>
    <row r="247" spans="48:49" ht="15">
      <c r="AV247" s="1">
        <v>4540</v>
      </c>
      <c r="AW247" s="1">
        <f t="shared" si="3"/>
        <v>0.01525991444270923</v>
      </c>
    </row>
    <row r="248" spans="48:49" ht="15">
      <c r="AV248" s="1">
        <v>4560</v>
      </c>
      <c r="AW248" s="1">
        <f t="shared" si="3"/>
        <v>0.012013510462429811</v>
      </c>
    </row>
    <row r="249" spans="48:49" ht="15">
      <c r="AV249" s="1">
        <v>4580</v>
      </c>
      <c r="AW249" s="1">
        <f t="shared" si="3"/>
        <v>0.009428602964841618</v>
      </c>
    </row>
    <row r="250" spans="48:49" ht="15">
      <c r="AV250" s="1">
        <v>4600</v>
      </c>
      <c r="AW250" s="1">
        <f t="shared" si="3"/>
        <v>0.0073770775728744815</v>
      </c>
    </row>
    <row r="251" spans="48:49" ht="15">
      <c r="AV251" s="1">
        <v>4620</v>
      </c>
      <c r="AW251" s="1">
        <f t="shared" si="3"/>
        <v>0.005754146798485972</v>
      </c>
    </row>
    <row r="252" spans="48:49" ht="15">
      <c r="AV252" s="1">
        <v>4640</v>
      </c>
      <c r="AW252" s="1">
        <f t="shared" si="3"/>
        <v>0.004474423727026832</v>
      </c>
    </row>
    <row r="253" spans="48:49" ht="15">
      <c r="AV253" s="1">
        <v>4660</v>
      </c>
      <c r="AW253" s="1">
        <f t="shared" si="3"/>
        <v>0.003468589189733338</v>
      </c>
    </row>
    <row r="254" spans="48:49" ht="15">
      <c r="AV254" s="1">
        <v>4680</v>
      </c>
      <c r="AW254" s="1">
        <f t="shared" si="3"/>
        <v>0.0026805765134268016</v>
      </c>
    </row>
    <row r="255" spans="48:49" ht="15">
      <c r="AV255" s="1">
        <v>4700</v>
      </c>
      <c r="AW255" s="1">
        <f t="shared" si="3"/>
        <v>0.0020652048432705304</v>
      </c>
    </row>
    <row r="256" spans="48:49" ht="15">
      <c r="AV256" s="1">
        <v>4720</v>
      </c>
      <c r="AW256" s="1">
        <f t="shared" si="3"/>
        <v>0.0015861989081347792</v>
      </c>
    </row>
    <row r="257" spans="48:49" ht="15">
      <c r="AV257" s="1">
        <v>4740</v>
      </c>
      <c r="AW257" s="1">
        <f t="shared" si="3"/>
        <v>0.0012145397782128517</v>
      </c>
    </row>
    <row r="258" spans="48:49" ht="15">
      <c r="AV258" s="1">
        <v>4760</v>
      </c>
      <c r="AW258" s="1">
        <f t="shared" si="3"/>
        <v>0.0009270975317350808</v>
      </c>
    </row>
    <row r="259" spans="48:49" ht="15">
      <c r="AV259" s="1">
        <v>4780</v>
      </c>
      <c r="AW259" s="1">
        <f t="shared" si="3"/>
        <v>0.0007055027181684218</v>
      </c>
    </row>
    <row r="260" spans="48:49" ht="15">
      <c r="AV260" s="1">
        <v>4800</v>
      </c>
      <c r="AW260" s="1">
        <f t="shared" si="3"/>
        <v>0.0005352190253043472</v>
      </c>
    </row>
    <row r="261" spans="48:49" ht="15">
      <c r="AV261" s="1">
        <v>4820</v>
      </c>
      <c r="AW261" s="1">
        <f t="shared" si="3"/>
        <v>0.000404784597888689</v>
      </c>
    </row>
    <row r="262" spans="48:49" ht="15">
      <c r="AV262" s="1">
        <v>4840</v>
      </c>
      <c r="AW262" s="1">
        <f t="shared" si="3"/>
        <v>0.000305194006461206</v>
      </c>
    </row>
    <row r="263" spans="48:49" ht="15">
      <c r="AV263" s="1">
        <v>4860</v>
      </c>
      <c r="AW263" s="1">
        <f t="shared" si="3"/>
        <v>0.00022939693278015117</v>
      </c>
    </row>
    <row r="264" spans="48:49" ht="15">
      <c r="AV264" s="1">
        <v>4880</v>
      </c>
      <c r="AW264" s="1">
        <f t="shared" si="3"/>
        <v>0.00017189324011129578</v>
      </c>
    </row>
    <row r="265" spans="48:49" ht="15">
      <c r="AV265" s="1">
        <v>4900</v>
      </c>
      <c r="AW265" s="1">
        <f t="shared" si="3"/>
        <v>0.00012840725854820122</v>
      </c>
    </row>
    <row r="266" spans="48:49" ht="15">
      <c r="AV266" s="1">
        <v>4920</v>
      </c>
      <c r="AW266" s="1">
        <f t="shared" si="3"/>
        <v>9.562686870678886E-05</v>
      </c>
    </row>
    <row r="267" spans="48:49" ht="15">
      <c r="AV267" s="1">
        <v>4940</v>
      </c>
      <c r="AW267" s="1">
        <f t="shared" si="3"/>
        <v>7.099534615743954E-05</v>
      </c>
    </row>
    <row r="268" spans="48:49" ht="15">
      <c r="AV268" s="1">
        <v>4960</v>
      </c>
      <c r="AW268" s="1">
        <f t="shared" si="3"/>
        <v>5.2545969809483885E-05</v>
      </c>
    </row>
    <row r="269" spans="48:49" ht="15">
      <c r="AV269" s="1">
        <v>4980</v>
      </c>
      <c r="AW269" s="1">
        <f t="shared" si="3"/>
        <v>3.877113615315579E-05</v>
      </c>
    </row>
    <row r="270" spans="48:49" ht="15">
      <c r="AV270" s="1">
        <v>5000</v>
      </c>
      <c r="AW270" s="1">
        <f t="shared" si="3"/>
        <v>2.8519192759428637E-05</v>
      </c>
    </row>
    <row r="271" spans="48:49" ht="15">
      <c r="AV271" s="1">
        <v>5020</v>
      </c>
      <c r="AW271" s="1">
        <f t="shared" si="3"/>
        <v>2.091344190514441E-05</v>
      </c>
    </row>
    <row r="272" spans="48:49" ht="15">
      <c r="AV272" s="1">
        <v>5040</v>
      </c>
      <c r="AW272" s="1">
        <f t="shared" si="3"/>
        <v>1.5288799487237592E-05</v>
      </c>
    </row>
    <row r="273" spans="48:49" ht="15">
      <c r="AV273" s="1">
        <v>5060</v>
      </c>
      <c r="AW273" s="1">
        <f t="shared" si="3"/>
        <v>1.1142453760105609E-05</v>
      </c>
    </row>
    <row r="274" spans="48:49" ht="15">
      <c r="AV274" s="1">
        <v>5080</v>
      </c>
      <c r="AW274" s="1">
        <f t="shared" si="3"/>
        <v>8.095578362987495E-06</v>
      </c>
    </row>
    <row r="275" spans="48:49" ht="15">
      <c r="AV275" s="1">
        <v>5100</v>
      </c>
      <c r="AW275" s="1">
        <f t="shared" si="3"/>
        <v>5.863737314730773E-06</v>
      </c>
    </row>
    <row r="276" spans="48:49" ht="15">
      <c r="AV276" s="1">
        <v>5120</v>
      </c>
      <c r="AW276" s="1">
        <f t="shared" si="3"/>
        <v>4.234096158016084E-06</v>
      </c>
    </row>
    <row r="277" spans="48:49" ht="15">
      <c r="AV277" s="1">
        <v>5140</v>
      </c>
      <c r="AW277" s="1">
        <f aca="true" t="shared" si="4" ref="AW277:AW319">(1/SQRT(2*PI())*$AT$23)*EXP(-((AV277-$AT$21)^2/(2*$AT$23^2)))</f>
        <v>3.047940692111882E-06</v>
      </c>
    </row>
    <row r="278" spans="48:49" ht="15">
      <c r="AV278" s="1">
        <v>5160</v>
      </c>
      <c r="AW278" s="1">
        <f t="shared" si="4"/>
        <v>2.187317825936383E-06</v>
      </c>
    </row>
    <row r="279" spans="48:49" ht="15">
      <c r="AV279" s="1">
        <v>5180</v>
      </c>
      <c r="AW279" s="1">
        <f t="shared" si="4"/>
        <v>1.5648649291262852E-06</v>
      </c>
    </row>
    <row r="280" spans="48:49" ht="15">
      <c r="AV280" s="1">
        <v>5200</v>
      </c>
      <c r="AW280" s="1">
        <f t="shared" si="4"/>
        <v>1.1160956297598353E-06</v>
      </c>
    </row>
    <row r="281" spans="48:49" ht="15">
      <c r="AV281" s="1">
        <v>5220</v>
      </c>
      <c r="AW281" s="1">
        <f t="shared" si="4"/>
        <v>7.935705503141839E-07</v>
      </c>
    </row>
    <row r="282" spans="48:49" ht="15">
      <c r="AV282" s="1">
        <v>5240</v>
      </c>
      <c r="AW282" s="1">
        <f t="shared" si="4"/>
        <v>5.625087243050084E-07</v>
      </c>
    </row>
    <row r="283" spans="48:49" ht="15">
      <c r="AV283" s="1">
        <v>5260</v>
      </c>
      <c r="AW283" s="1">
        <f t="shared" si="4"/>
        <v>3.9749582131007535E-07</v>
      </c>
    </row>
    <row r="284" spans="48:49" ht="15">
      <c r="AV284" s="1">
        <v>5280</v>
      </c>
      <c r="AW284" s="1">
        <f t="shared" si="4"/>
        <v>2.80024130450508E-07</v>
      </c>
    </row>
    <row r="285" spans="48:49" ht="15">
      <c r="AV285" s="1">
        <v>5300</v>
      </c>
      <c r="AW285" s="1">
        <f t="shared" si="4"/>
        <v>1.966608591220867E-07</v>
      </c>
    </row>
    <row r="286" spans="48:49" ht="15">
      <c r="AV286" s="1">
        <v>5320</v>
      </c>
      <c r="AW286" s="1">
        <f t="shared" si="4"/>
        <v>1.376892365069608E-07</v>
      </c>
    </row>
    <row r="287" spans="48:49" ht="15">
      <c r="AV287" s="1">
        <v>5340</v>
      </c>
      <c r="AW287" s="1">
        <f t="shared" si="4"/>
        <v>9.610403813146267E-08</v>
      </c>
    </row>
    <row r="288" spans="48:49" ht="15">
      <c r="AV288" s="1">
        <v>5360</v>
      </c>
      <c r="AW288" s="1">
        <f t="shared" si="4"/>
        <v>6.687177730373019E-08</v>
      </c>
    </row>
    <row r="289" spans="48:49" ht="15">
      <c r="AV289" s="1">
        <v>5380</v>
      </c>
      <c r="AW289" s="1">
        <f t="shared" si="4"/>
        <v>4.6387789787179416E-08</v>
      </c>
    </row>
    <row r="290" spans="48:49" ht="15">
      <c r="AV290" s="1">
        <v>5400</v>
      </c>
      <c r="AW290" s="1">
        <f t="shared" si="4"/>
        <v>3.207924067446786E-08</v>
      </c>
    </row>
    <row r="291" spans="48:49" ht="15">
      <c r="AV291" s="1">
        <v>5420</v>
      </c>
      <c r="AW291" s="1">
        <f t="shared" si="4"/>
        <v>2.211587182149968E-08</v>
      </c>
    </row>
    <row r="292" spans="48:49" ht="15">
      <c r="AV292" s="1">
        <v>5440</v>
      </c>
      <c r="AW292" s="1">
        <f t="shared" si="4"/>
        <v>1.52000015940321E-08</v>
      </c>
    </row>
    <row r="293" spans="48:49" ht="15">
      <c r="AV293" s="1">
        <v>5460</v>
      </c>
      <c r="AW293" s="1">
        <f t="shared" si="4"/>
        <v>1.0414604635948322E-08</v>
      </c>
    </row>
    <row r="294" spans="48:49" ht="15">
      <c r="AV294" s="1">
        <v>5480</v>
      </c>
      <c r="AW294" s="1">
        <f t="shared" si="4"/>
        <v>7.11379796482241E-09</v>
      </c>
    </row>
    <row r="295" spans="48:49" ht="15">
      <c r="AV295" s="1">
        <v>5500</v>
      </c>
      <c r="AW295" s="1">
        <f t="shared" si="4"/>
        <v>4.844175300330787E-09</v>
      </c>
    </row>
    <row r="296" spans="48:49" ht="15">
      <c r="AV296" s="1">
        <v>5520</v>
      </c>
      <c r="AW296" s="1">
        <f t="shared" si="4"/>
        <v>3.288499347011254E-09</v>
      </c>
    </row>
    <row r="297" spans="48:49" ht="15">
      <c r="AV297" s="1">
        <v>5540</v>
      </c>
      <c r="AW297" s="1">
        <f t="shared" si="4"/>
        <v>2.225539229128952E-09</v>
      </c>
    </row>
    <row r="298" spans="48:49" ht="15">
      <c r="AV298" s="1">
        <v>5560</v>
      </c>
      <c r="AW298" s="1">
        <f t="shared" si="4"/>
        <v>1.5015241885590775E-09</v>
      </c>
    </row>
    <row r="299" spans="48:49" ht="15">
      <c r="AV299" s="1">
        <v>5580</v>
      </c>
      <c r="AW299" s="1">
        <f t="shared" si="4"/>
        <v>1.0099247060776624E-09</v>
      </c>
    </row>
    <row r="300" spans="48:49" ht="15">
      <c r="AV300" s="1">
        <v>5600</v>
      </c>
      <c r="AW300" s="1">
        <f t="shared" si="4"/>
        <v>6.771817499326471E-10</v>
      </c>
    </row>
    <row r="301" spans="48:49" ht="15">
      <c r="AV301" s="1">
        <v>5620</v>
      </c>
      <c r="AW301" s="1">
        <f t="shared" si="4"/>
        <v>4.5266933893132556E-10</v>
      </c>
    </row>
    <row r="302" spans="48:49" ht="15">
      <c r="AV302" s="1">
        <v>5640</v>
      </c>
      <c r="AW302" s="1">
        <f t="shared" si="4"/>
        <v>3.016591462868275E-10</v>
      </c>
    </row>
    <row r="303" spans="48:49" ht="15">
      <c r="AV303" s="1">
        <v>5660</v>
      </c>
      <c r="AW303" s="1">
        <f t="shared" si="4"/>
        <v>2.0040636055455041E-10</v>
      </c>
    </row>
    <row r="304" spans="48:49" ht="15">
      <c r="AV304" s="1">
        <v>5680</v>
      </c>
      <c r="AW304" s="1">
        <f t="shared" si="4"/>
        <v>1.3272908168758253E-10</v>
      </c>
    </row>
    <row r="305" spans="48:49" ht="15">
      <c r="AV305" s="1">
        <v>5700</v>
      </c>
      <c r="AW305" s="1">
        <f t="shared" si="4"/>
        <v>8.763553918904436E-11</v>
      </c>
    </row>
    <row r="306" spans="48:49" ht="15">
      <c r="AV306" s="1">
        <v>5720</v>
      </c>
      <c r="AW306" s="1">
        <f t="shared" si="4"/>
        <v>5.768382111821308E-11</v>
      </c>
    </row>
    <row r="307" spans="48:49" ht="15">
      <c r="AV307" s="1">
        <v>5740</v>
      </c>
      <c r="AW307" s="1">
        <f t="shared" si="4"/>
        <v>3.7851872162222434E-11</v>
      </c>
    </row>
    <row r="308" spans="48:49" ht="15">
      <c r="AV308" s="1">
        <v>5760</v>
      </c>
      <c r="AW308" s="1">
        <f t="shared" si="4"/>
        <v>2.476169060784072E-11</v>
      </c>
    </row>
    <row r="309" spans="48:49" ht="15">
      <c r="AV309" s="1">
        <v>5780</v>
      </c>
      <c r="AW309" s="1">
        <f t="shared" si="4"/>
        <v>1.6148522985541268E-11</v>
      </c>
    </row>
    <row r="310" spans="48:49" ht="15">
      <c r="AV310" s="1">
        <v>5800</v>
      </c>
      <c r="AW310" s="1">
        <f t="shared" si="4"/>
        <v>1.0498926710876687E-11</v>
      </c>
    </row>
    <row r="311" spans="48:49" ht="15">
      <c r="AV311" s="1">
        <v>5820</v>
      </c>
      <c r="AW311" s="1">
        <f t="shared" si="4"/>
        <v>6.804819142618257E-12</v>
      </c>
    </row>
    <row r="312" spans="48:49" ht="15">
      <c r="AV312" s="1">
        <v>5840</v>
      </c>
      <c r="AW312" s="1">
        <f t="shared" si="4"/>
        <v>4.396912823119663E-12</v>
      </c>
    </row>
    <row r="313" spans="48:49" ht="15">
      <c r="AV313" s="1">
        <v>5860</v>
      </c>
      <c r="AW313" s="1">
        <f t="shared" si="4"/>
        <v>2.832296449197252E-12</v>
      </c>
    </row>
    <row r="314" spans="48:49" ht="15">
      <c r="AV314" s="1">
        <v>5880</v>
      </c>
      <c r="AW314" s="1">
        <f t="shared" si="4"/>
        <v>1.8188175900732813E-12</v>
      </c>
    </row>
    <row r="315" spans="48:49" ht="15">
      <c r="AV315" s="1">
        <v>5900</v>
      </c>
      <c r="AW315" s="1">
        <f t="shared" si="4"/>
        <v>1.1643918806248558E-12</v>
      </c>
    </row>
    <row r="316" spans="48:49" ht="15">
      <c r="AV316" s="1">
        <v>5920</v>
      </c>
      <c r="AW316" s="1">
        <f t="shared" si="4"/>
        <v>7.431368137868995E-13</v>
      </c>
    </row>
    <row r="317" spans="48:49" ht="15">
      <c r="AV317" s="1">
        <v>5940</v>
      </c>
      <c r="AW317" s="1">
        <f t="shared" si="4"/>
        <v>4.72822318976103E-13</v>
      </c>
    </row>
    <row r="318" spans="48:49" ht="15">
      <c r="AV318" s="1">
        <v>5960</v>
      </c>
      <c r="AW318" s="1">
        <f t="shared" si="4"/>
        <v>2.9990709919648544E-13</v>
      </c>
    </row>
    <row r="319" spans="48:49" ht="15">
      <c r="AV319" s="1">
        <v>5980</v>
      </c>
      <c r="AW319" s="1">
        <f t="shared" si="4"/>
        <v>1.8964225407186568E-13</v>
      </c>
    </row>
  </sheetData>
  <sheetProtection/>
  <dataValidations count="3">
    <dataValidation type="whole" operator="greaterThanOrEqual" allowBlank="1" showInputMessage="1" showErrorMessage="1" errorTitle="Error" error="This must be a whole number greater than 1" sqref="E7">
      <formula1>2</formula1>
    </dataValidation>
    <dataValidation type="list" allowBlank="1" showInputMessage="1" showErrorMessage="1" sqref="E11">
      <formula1>"80,90,95,97.5,99,99.9"</formula1>
    </dataValidation>
    <dataValidation type="list" allowBlank="1" showInputMessage="1" showErrorMessage="1" sqref="E13">
      <formula1>$AM$27:$AM$32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7"/>
  <sheetViews>
    <sheetView zoomScalePageLayoutView="0" workbookViewId="0" topLeftCell="A1">
      <selection activeCell="C19" sqref="C19"/>
    </sheetView>
  </sheetViews>
  <sheetFormatPr defaultColWidth="9.140625" defaultRowHeight="11.25"/>
  <sheetData>
    <row r="2" spans="1:2" ht="11.25">
      <c r="A2" t="s">
        <v>0</v>
      </c>
      <c r="B2" t="s">
        <v>1</v>
      </c>
    </row>
    <row r="3" spans="1:2" ht="11.25">
      <c r="A3">
        <v>0.8</v>
      </c>
      <c r="B3">
        <v>1.28</v>
      </c>
    </row>
    <row r="4" spans="1:2" ht="11.25">
      <c r="A4">
        <v>0.85</v>
      </c>
      <c r="B4">
        <v>1.44</v>
      </c>
    </row>
    <row r="5" spans="1:2" ht="11.25">
      <c r="A5">
        <v>0.9</v>
      </c>
      <c r="B5">
        <v>1.64</v>
      </c>
    </row>
    <row r="6" spans="1:2" ht="11.25">
      <c r="A6">
        <v>0.95</v>
      </c>
      <c r="B6">
        <v>1.96</v>
      </c>
    </row>
    <row r="7" spans="1:2" ht="11.25">
      <c r="A7">
        <v>0.99</v>
      </c>
      <c r="B7">
        <v>2.58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Talbot and Kristoffer Tveit</dc:creator>
  <cp:keywords/>
  <dc:description/>
  <cp:lastModifiedBy>ron</cp:lastModifiedBy>
  <cp:lastPrinted>2005-06-09T06:17:25Z</cp:lastPrinted>
  <dcterms:created xsi:type="dcterms:W3CDTF">2000-09-22T12:45:20Z</dcterms:created>
  <dcterms:modified xsi:type="dcterms:W3CDTF">2011-10-08T19:31:37Z</dcterms:modified>
  <cp:category/>
  <cp:version/>
  <cp:contentType/>
  <cp:contentStatus/>
</cp:coreProperties>
</file>